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45" windowWidth="22515" windowHeight="852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53" i="1" l="1"/>
  <c r="H53" i="1" s="1"/>
  <c r="G52" i="1"/>
  <c r="G51" i="1"/>
  <c r="H52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G29" i="1"/>
  <c r="H29" i="1" s="1"/>
  <c r="G34" i="1"/>
  <c r="H34" i="1" s="1"/>
  <c r="G33" i="1"/>
  <c r="H33" i="1" s="1"/>
  <c r="G32" i="1"/>
  <c r="H32" i="1" s="1"/>
  <c r="G31" i="1"/>
  <c r="H31" i="1" s="1"/>
  <c r="H30" i="1"/>
  <c r="H28" i="1"/>
  <c r="G27" i="1"/>
  <c r="H27" i="1" s="1"/>
  <c r="G26" i="1"/>
  <c r="H26" i="1" s="1"/>
  <c r="H25" i="1"/>
  <c r="H24" i="1"/>
  <c r="H55" i="1"/>
  <c r="H51" i="1" l="1"/>
  <c r="H54" i="1"/>
  <c r="C61" i="1" l="1"/>
  <c r="C57" i="1"/>
  <c r="G22" i="1"/>
  <c r="H22" i="1" s="1"/>
  <c r="G21" i="1"/>
  <c r="H21" i="1" s="1"/>
  <c r="G20" i="1"/>
  <c r="H20" i="1" s="1"/>
  <c r="G19" i="1"/>
  <c r="H19" i="1" s="1"/>
  <c r="H18" i="1"/>
  <c r="H17" i="1"/>
  <c r="H16" i="1"/>
  <c r="G15" i="1"/>
  <c r="H15" i="1" s="1"/>
  <c r="G14" i="1"/>
  <c r="H13" i="1"/>
  <c r="H12" i="1"/>
  <c r="H14" i="1" l="1"/>
  <c r="H57" i="1" s="1"/>
  <c r="H61" i="1" s="1"/>
  <c r="G57" i="1"/>
  <c r="G61" i="1" s="1"/>
</calcChain>
</file>

<file path=xl/sharedStrings.xml><?xml version="1.0" encoding="utf-8"?>
<sst xmlns="http://schemas.openxmlformats.org/spreadsheetml/2006/main" count="129" uniqueCount="91">
  <si>
    <t>GOBERNACION PROVINCIA SANTO DOMINGO</t>
  </si>
  <si>
    <t>NOMBRE DEL ACREEDOR</t>
  </si>
  <si>
    <t>CONCEPTO</t>
  </si>
  <si>
    <t xml:space="preserve">NUMERO FACTURA </t>
  </si>
  <si>
    <t>FECHA DE FACTURA</t>
  </si>
  <si>
    <t>MONTOS</t>
  </si>
  <si>
    <t xml:space="preserve"> TOTAL CUENTAS POR PAGAR</t>
  </si>
  <si>
    <t>INMOBILIARIA PUJOLS &amp; MARTINES</t>
  </si>
  <si>
    <t>LOCAL PRINCIPAL MES JULIO 2024</t>
  </si>
  <si>
    <t>B0100000011</t>
  </si>
  <si>
    <t xml:space="preserve">CARMEN YAHAIRA GOMEZ </t>
  </si>
  <si>
    <t>CARLOS DISRAELIS MARTINEZ</t>
  </si>
  <si>
    <t>FRANCISCA BAUTISTA FUNDADOR</t>
  </si>
  <si>
    <t>JOB ISISDRO MIESES DIAZ</t>
  </si>
  <si>
    <t>CRISTINA LUCIA POLANCO</t>
  </si>
  <si>
    <t>NIEVES ESTHER GOMEZ</t>
  </si>
  <si>
    <t>MARIA ANTONIA BRITO</t>
  </si>
  <si>
    <t>JUAN ALEJANDRO RAMIREZ</t>
  </si>
  <si>
    <t>ANTONIO MERCEDES GUZMAN</t>
  </si>
  <si>
    <t>WILFREDO DE JESUS</t>
  </si>
  <si>
    <t>JENEROSO MIESES SANTANA</t>
  </si>
  <si>
    <t>AGUILERA AQUINO SOLUTION SRL</t>
  </si>
  <si>
    <t xml:space="preserve">TOTAL DE CUENTA POR PAGAR </t>
  </si>
  <si>
    <t>TOTAL DE CUENTA POR PAGAR AL 26-07-2024</t>
  </si>
  <si>
    <t xml:space="preserve">PREPARADO POR ; </t>
  </si>
  <si>
    <t xml:space="preserve">REVISADOS POR: </t>
  </si>
  <si>
    <t>LOCAL SANTO DOMINGO NORTE AGOSTO  2024</t>
  </si>
  <si>
    <t>LOCAL GUAYIGA  AGOSTO 2024</t>
  </si>
  <si>
    <t>LOCAL LOS ALCARRIZOS AGOSTO  2024</t>
  </si>
  <si>
    <t>LOCAL PEDRO BRAND   AGOSTO 2024</t>
  </si>
  <si>
    <t>LOCAL LA CALETA  AGOSTO 2024</t>
  </si>
  <si>
    <t xml:space="preserve">LOCAL BOCA CHICA AGOSTO  2024 </t>
  </si>
  <si>
    <t>LOCAL LA CUABA AGOSTO  2024</t>
  </si>
  <si>
    <t>LOCAL PALMAREJO-VILLA LINDA  AGOSTO 2024</t>
  </si>
  <si>
    <t>LOCAL DE PANTOJA AGOSTO 2024</t>
  </si>
  <si>
    <t>LOCAL LA VICTORIA AGOSTO  2024</t>
  </si>
  <si>
    <t>LOCAL GUERRA  AGOSTO  2024</t>
  </si>
  <si>
    <t>CONSULTORIA DE SISTEMA  AGOSTO  2024</t>
  </si>
  <si>
    <t>B1100000103</t>
  </si>
  <si>
    <t>B1100000095</t>
  </si>
  <si>
    <t>B1100000100</t>
  </si>
  <si>
    <t>B1100000099</t>
  </si>
  <si>
    <t>B1100000093</t>
  </si>
  <si>
    <t>B1100000097</t>
  </si>
  <si>
    <t>B1100000096</t>
  </si>
  <si>
    <t>B1100000102</t>
  </si>
  <si>
    <t>B1100000098</t>
  </si>
  <si>
    <t>B1100000094</t>
  </si>
  <si>
    <t>B1100000101</t>
  </si>
  <si>
    <t>B1500000008</t>
  </si>
  <si>
    <t>FACTURA PENDIENTE DE PAGO MES  SEPTIEMBRE  2024</t>
  </si>
  <si>
    <t>RALACION DE CUENTA POR PAGAR AL 09-10-2024</t>
  </si>
  <si>
    <t>CONSULTORIA DE SISTEMA  SEPTIEMBRE  2024</t>
  </si>
  <si>
    <t>B1500000009</t>
  </si>
  <si>
    <t>B0100000012</t>
  </si>
  <si>
    <t>B1100000104</t>
  </si>
  <si>
    <t>B1100000107</t>
  </si>
  <si>
    <t>B1100000112</t>
  </si>
  <si>
    <t>B1100000105</t>
  </si>
  <si>
    <t>B1100000110</t>
  </si>
  <si>
    <t>B1100000113</t>
  </si>
  <si>
    <t>B1100000106</t>
  </si>
  <si>
    <t>B1100000111</t>
  </si>
  <si>
    <t>B1100000109</t>
  </si>
  <si>
    <t>B1100000114</t>
  </si>
  <si>
    <t>CLARO DOMINICANO</t>
  </si>
  <si>
    <t>TELEFONO DE DEFENZA CIVIL</t>
  </si>
  <si>
    <t xml:space="preserve"> GUILLERMO ALCANTARA(Acto No803/2023)</t>
  </si>
  <si>
    <t>DEMANDA LABORALES SENTENCIA NO. 0030-1642-2023</t>
  </si>
  <si>
    <t>ANA RITA GONZALES MENA (Acto No803/2023)</t>
  </si>
  <si>
    <t>NOEMI LIRIANO FABIAN (Acto No803/2023)</t>
  </si>
  <si>
    <t xml:space="preserve"> ANTIA MARIA MARTINEZ AMEZQUITA (Acto No803/2023)</t>
  </si>
  <si>
    <t xml:space="preserve"> ELIZABETH RAMIREZ LINAREZ (Acto No803/2023)</t>
  </si>
  <si>
    <t>LOURDES MOSQUEA FABRES (Acto No803/2023)</t>
  </si>
  <si>
    <t>ISIDRO AQUINO DE LA ROSA  (Acto No803/2023)</t>
  </si>
  <si>
    <t>JOSE DEL CARMEN MATOS ALCANTARA  (Acto No803/2023)</t>
  </si>
  <si>
    <t>JOSE MARTIN RODRIGUEZ ( Sentencia No.00301643-2024</t>
  </si>
  <si>
    <t>DEMANDA LABORALES  SENTANCIA NO.0030-1643-2024</t>
  </si>
  <si>
    <t>JORGE FRANKLIN SUAZO TAVERAS (SGC-MAP)</t>
  </si>
  <si>
    <t>DEMANDA LABORALES CALCULADA POR EL MAP</t>
  </si>
  <si>
    <t>RUBEN DARIO MAÑON PEREZ  (SGC-MAP)</t>
  </si>
  <si>
    <t>QUINTIN  SOSA RAMON ( ALQUILER. DEMANDA PROCESO)</t>
  </si>
  <si>
    <t>DEMANDA  ALQUILER LOCAL  SANTO DOMINGO NORTE</t>
  </si>
  <si>
    <t>DIRRECION DE IMPUESTO INTERNO( RET. ITBIS)</t>
  </si>
  <si>
    <t>DECLARACION JURADAY/O PAGO DEL IMP/S TRANSFERENCIA DE BIENES IND Y SERV.( ITBIS MES JUNIO 2024)</t>
  </si>
  <si>
    <t>DECLARACION JURADAY/O PAGO DEL IMP/S TRANSFERENCIA DE BIENES IND Y SERV.( ITBIS MES JULIO 2024)</t>
  </si>
  <si>
    <t>DECLARACION JURADAY/O PAGO DEL IMP/S TRANSFERENCIA DE BIENES IND Y SERV.( ITBIS MES AGOSTO 2024)</t>
  </si>
  <si>
    <t>DIRRECION DE IMPUESTO INTERNO( RET. IR-17)</t>
  </si>
  <si>
    <t>OTRAS RETENCIONES Y RETRIBUCIONES COMPLEMENTARIA ( MES JUNIO 2024)</t>
  </si>
  <si>
    <t>OTRAS RETENCIONES Y RETRIBUCIONES COMPLEMENTARIA ( MES JULIO  2024)</t>
  </si>
  <si>
    <t>OTRAS RETENCIONES Y RETRIBUCIONES COMPLEMENTARIA ( MES AGOSTO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</si>
</sst>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sz val="8"/>
      <color theme="1"/>
      <name val="Bookman Old Style"/>
      <family val="1"/>
    </font>
    <font>
      <sz val="20"/>
      <color theme="1"/>
      <name val="Bookman Old Style"/>
      <family val="1"/>
    </font>
    <font>
      <b/>
      <sz val="8"/>
      <color theme="1"/>
      <name val="Bookman Old Style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Font="1" applyFill="1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5" fillId="2" borderId="1" xfId="0" applyFont="1" applyFill="1" applyBorder="1" applyAlignment="1">
      <alignment wrapText="1"/>
    </xf>
    <xf numFmtId="43" fontId="3" fillId="2" borderId="1" xfId="1" applyFont="1" applyFill="1" applyBorder="1" applyAlignment="1">
      <alignment wrapText="1"/>
    </xf>
    <xf numFmtId="43" fontId="5" fillId="2" borderId="1" xfId="1" applyFont="1" applyFill="1" applyBorder="1" applyAlignment="1">
      <alignment wrapText="1"/>
    </xf>
    <xf numFmtId="43" fontId="3" fillId="0" borderId="0" xfId="1" applyFont="1" applyFill="1" applyAlignment="1">
      <alignment wrapText="1"/>
    </xf>
    <xf numFmtId="0" fontId="3" fillId="0" borderId="1" xfId="0" applyFont="1" applyFill="1" applyBorder="1"/>
    <xf numFmtId="43" fontId="3" fillId="0" borderId="1" xfId="1" applyFont="1" applyFill="1" applyBorder="1"/>
    <xf numFmtId="14" fontId="3" fillId="0" borderId="1" xfId="1" applyNumberFormat="1" applyFont="1" applyFill="1" applyBorder="1"/>
    <xf numFmtId="43" fontId="5" fillId="0" borderId="1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5" fillId="0" borderId="0" xfId="0" applyFont="1" applyFill="1" applyBorder="1"/>
    <xf numFmtId="0" fontId="5" fillId="3" borderId="1" xfId="0" applyFont="1" applyFill="1" applyBorder="1"/>
    <xf numFmtId="43" fontId="5" fillId="3" borderId="1" xfId="1" applyFont="1" applyFill="1" applyBorder="1"/>
    <xf numFmtId="43" fontId="5" fillId="0" borderId="0" xfId="1" applyFont="1" applyFill="1" applyBorder="1"/>
    <xf numFmtId="0" fontId="3" fillId="0" borderId="2" xfId="0" applyFont="1" applyFill="1" applyBorder="1"/>
    <xf numFmtId="43" fontId="3" fillId="0" borderId="2" xfId="1" applyFont="1" applyFill="1" applyBorder="1"/>
    <xf numFmtId="0" fontId="2" fillId="0" borderId="0" xfId="0" applyFont="1" applyFill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14" fontId="6" fillId="0" borderId="4" xfId="0" applyNumberFormat="1" applyFont="1" applyBorder="1"/>
    <xf numFmtId="43" fontId="3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3"/>
  <sheetViews>
    <sheetView tabSelected="1" topLeftCell="A51" zoomScaleNormal="100" workbookViewId="0">
      <selection activeCell="A56" sqref="A56:XFD58"/>
    </sheetView>
  </sheetViews>
  <sheetFormatPr baseColWidth="10" defaultRowHeight="12.75" x14ac:dyDescent="0.25"/>
  <cols>
    <col min="1" max="1" width="3.7109375" style="1" customWidth="1"/>
    <col min="2" max="2" width="33.140625" style="1" customWidth="1"/>
    <col min="3" max="3" width="17.28515625" style="2" hidden="1" customWidth="1"/>
    <col min="4" max="4" width="51.140625" style="2" customWidth="1"/>
    <col min="5" max="5" width="27.28515625" style="2" customWidth="1"/>
    <col min="6" max="6" width="29" style="2" customWidth="1"/>
    <col min="7" max="7" width="18.85546875" style="2" customWidth="1"/>
    <col min="8" max="8" width="26.7109375" style="1" customWidth="1"/>
    <col min="9" max="9" width="11.42578125" style="1"/>
    <col min="10" max="10" width="11.42578125" style="2"/>
    <col min="11" max="16384" width="11.42578125" style="1"/>
  </cols>
  <sheetData>
    <row r="3" spans="1:10" ht="20.25" customHeight="1" x14ac:dyDescent="0.4">
      <c r="A3" s="24" t="s">
        <v>0</v>
      </c>
      <c r="B3" s="24"/>
      <c r="C3" s="24"/>
      <c r="D3" s="24"/>
      <c r="E3" s="24"/>
      <c r="F3" s="24"/>
      <c r="G3" s="24"/>
      <c r="H3" s="24"/>
    </row>
    <row r="4" spans="1:10" ht="20.25" customHeight="1" x14ac:dyDescent="0.4">
      <c r="A4" s="3"/>
      <c r="B4" s="3"/>
      <c r="C4" s="3"/>
      <c r="D4" s="3"/>
      <c r="E4" s="3"/>
      <c r="F4" s="3"/>
      <c r="G4" s="3"/>
      <c r="H4" s="3"/>
    </row>
    <row r="5" spans="1:10" ht="20.25" customHeight="1" x14ac:dyDescent="0.4">
      <c r="A5" s="3"/>
      <c r="B5" s="24" t="s">
        <v>50</v>
      </c>
      <c r="C5" s="24"/>
      <c r="D5" s="24"/>
      <c r="E5" s="24"/>
      <c r="F5" s="24"/>
      <c r="G5" s="24"/>
      <c r="H5" s="24"/>
    </row>
    <row r="6" spans="1:10" ht="20.25" customHeight="1" x14ac:dyDescent="0.35">
      <c r="A6" s="4"/>
      <c r="B6" s="4"/>
      <c r="C6" s="5"/>
      <c r="D6" s="5"/>
      <c r="E6" s="5"/>
      <c r="F6" s="5"/>
      <c r="G6" s="5"/>
    </row>
    <row r="7" spans="1:10" ht="20.25" customHeight="1" x14ac:dyDescent="0.4">
      <c r="A7" s="24" t="s">
        <v>51</v>
      </c>
      <c r="B7" s="24"/>
      <c r="C7" s="24"/>
      <c r="D7" s="24"/>
      <c r="E7" s="24"/>
      <c r="F7" s="24"/>
      <c r="G7" s="24"/>
      <c r="H7" s="24"/>
    </row>
    <row r="8" spans="1:10" ht="20.25" customHeight="1" x14ac:dyDescent="0.25">
      <c r="A8" s="6"/>
      <c r="B8" s="6"/>
      <c r="C8" s="6"/>
      <c r="D8" s="6"/>
      <c r="E8" s="6"/>
      <c r="F8" s="6"/>
      <c r="G8" s="6"/>
    </row>
    <row r="9" spans="1:10" s="7" customFormat="1" ht="20.25" customHeight="1" x14ac:dyDescent="0.25">
      <c r="B9" s="8" t="s">
        <v>1</v>
      </c>
      <c r="C9" s="9"/>
      <c r="D9" s="10" t="s">
        <v>2</v>
      </c>
      <c r="E9" s="10" t="s">
        <v>3</v>
      </c>
      <c r="F9" s="10" t="s">
        <v>4</v>
      </c>
      <c r="G9" s="10" t="s">
        <v>5</v>
      </c>
      <c r="H9" s="8" t="s">
        <v>6</v>
      </c>
      <c r="J9" s="11"/>
    </row>
    <row r="11" spans="1:10" ht="20.25" customHeight="1" x14ac:dyDescent="0.25">
      <c r="A11" s="1">
        <v>5</v>
      </c>
      <c r="B11" s="12" t="s">
        <v>7</v>
      </c>
      <c r="C11" s="13">
        <v>382800</v>
      </c>
      <c r="D11" s="13" t="s">
        <v>8</v>
      </c>
      <c r="E11" s="13" t="s">
        <v>9</v>
      </c>
      <c r="F11" s="14">
        <v>45505</v>
      </c>
      <c r="G11" s="13">
        <v>451704</v>
      </c>
      <c r="H11" s="15">
        <v>451704</v>
      </c>
    </row>
    <row r="12" spans="1:10" ht="20.25" customHeight="1" x14ac:dyDescent="0.25">
      <c r="A12" s="1">
        <v>1</v>
      </c>
      <c r="B12" s="12" t="s">
        <v>10</v>
      </c>
      <c r="C12" s="13">
        <v>13000</v>
      </c>
      <c r="D12" s="13" t="s">
        <v>26</v>
      </c>
      <c r="E12" s="13" t="s">
        <v>38</v>
      </c>
      <c r="F12" s="14">
        <v>45529</v>
      </c>
      <c r="G12" s="13">
        <v>15340</v>
      </c>
      <c r="H12" s="15">
        <f>+G12</f>
        <v>15340</v>
      </c>
      <c r="I12" s="16"/>
    </row>
    <row r="13" spans="1:10" ht="20.25" customHeight="1" x14ac:dyDescent="0.25">
      <c r="A13" s="1">
        <v>1</v>
      </c>
      <c r="B13" s="12" t="s">
        <v>11</v>
      </c>
      <c r="C13" s="13">
        <v>7000</v>
      </c>
      <c r="D13" s="13" t="s">
        <v>27</v>
      </c>
      <c r="E13" s="13" t="s">
        <v>39</v>
      </c>
      <c r="F13" s="14">
        <v>45529</v>
      </c>
      <c r="G13" s="13">
        <v>8260</v>
      </c>
      <c r="H13" s="15">
        <f t="shared" ref="H13:H54" si="0">+G13</f>
        <v>8260</v>
      </c>
      <c r="I13" s="16"/>
      <c r="J13" s="17"/>
    </row>
    <row r="14" spans="1:10" ht="20.25" customHeight="1" x14ac:dyDescent="0.25">
      <c r="A14" s="1">
        <v>1</v>
      </c>
      <c r="B14" s="12" t="s">
        <v>12</v>
      </c>
      <c r="C14" s="13">
        <v>18000</v>
      </c>
      <c r="D14" s="13" t="s">
        <v>28</v>
      </c>
      <c r="E14" s="13" t="s">
        <v>40</v>
      </c>
      <c r="F14" s="14">
        <v>45529</v>
      </c>
      <c r="G14" s="13">
        <f>SUM(C14:C14)</f>
        <v>18000</v>
      </c>
      <c r="H14" s="15">
        <f t="shared" si="0"/>
        <v>18000</v>
      </c>
      <c r="I14" s="16"/>
      <c r="J14" s="17"/>
    </row>
    <row r="15" spans="1:10" ht="20.25" customHeight="1" x14ac:dyDescent="0.25">
      <c r="A15" s="1">
        <v>2</v>
      </c>
      <c r="B15" s="12" t="s">
        <v>13</v>
      </c>
      <c r="C15" s="13">
        <v>14000</v>
      </c>
      <c r="D15" s="13" t="s">
        <v>29</v>
      </c>
      <c r="E15" s="13" t="s">
        <v>41</v>
      </c>
      <c r="F15" s="14">
        <v>45529</v>
      </c>
      <c r="G15" s="13">
        <f>SUM(C15:C15)</f>
        <v>14000</v>
      </c>
      <c r="H15" s="15">
        <f t="shared" si="0"/>
        <v>14000</v>
      </c>
      <c r="I15" s="16"/>
      <c r="J15" s="17"/>
    </row>
    <row r="16" spans="1:10" ht="20.25" customHeight="1" x14ac:dyDescent="0.25">
      <c r="A16" s="1">
        <v>1</v>
      </c>
      <c r="B16" s="12" t="s">
        <v>14</v>
      </c>
      <c r="C16" s="13">
        <v>7000</v>
      </c>
      <c r="D16" s="13" t="s">
        <v>30</v>
      </c>
      <c r="E16" s="13" t="s">
        <v>42</v>
      </c>
      <c r="F16" s="14">
        <v>45529</v>
      </c>
      <c r="G16" s="13">
        <v>8260</v>
      </c>
      <c r="H16" s="15">
        <f t="shared" si="0"/>
        <v>8260</v>
      </c>
      <c r="I16" s="16"/>
      <c r="J16" s="17"/>
    </row>
    <row r="17" spans="1:10" ht="20.25" customHeight="1" x14ac:dyDescent="0.25">
      <c r="A17" s="1">
        <v>5</v>
      </c>
      <c r="B17" s="12" t="s">
        <v>15</v>
      </c>
      <c r="C17" s="13">
        <v>12000</v>
      </c>
      <c r="D17" s="13" t="s">
        <v>31</v>
      </c>
      <c r="E17" s="13" t="s">
        <v>43</v>
      </c>
      <c r="F17" s="14">
        <v>45529</v>
      </c>
      <c r="G17" s="13">
        <v>14160</v>
      </c>
      <c r="H17" s="15">
        <f t="shared" si="0"/>
        <v>14160</v>
      </c>
      <c r="I17" s="16"/>
      <c r="J17" s="17"/>
    </row>
    <row r="18" spans="1:10" ht="20.25" customHeight="1" x14ac:dyDescent="0.25">
      <c r="A18" s="1">
        <v>1</v>
      </c>
      <c r="B18" s="12" t="s">
        <v>16</v>
      </c>
      <c r="C18" s="13">
        <v>4000</v>
      </c>
      <c r="D18" s="13" t="s">
        <v>32</v>
      </c>
      <c r="E18" s="13" t="s">
        <v>44</v>
      </c>
      <c r="F18" s="14">
        <v>45529</v>
      </c>
      <c r="G18" s="13">
        <v>4720</v>
      </c>
      <c r="H18" s="15">
        <f t="shared" si="0"/>
        <v>4720</v>
      </c>
      <c r="I18" s="16"/>
      <c r="J18" s="17"/>
    </row>
    <row r="19" spans="1:10" ht="20.25" customHeight="1" x14ac:dyDescent="0.25">
      <c r="A19" s="1">
        <v>1</v>
      </c>
      <c r="B19" s="12" t="s">
        <v>17</v>
      </c>
      <c r="C19" s="13">
        <v>8000</v>
      </c>
      <c r="D19" s="13" t="s">
        <v>33</v>
      </c>
      <c r="E19" s="13" t="s">
        <v>45</v>
      </c>
      <c r="F19" s="14">
        <v>45529</v>
      </c>
      <c r="G19" s="13">
        <f>SUM(C19:C19)</f>
        <v>8000</v>
      </c>
      <c r="H19" s="15">
        <f t="shared" si="0"/>
        <v>8000</v>
      </c>
      <c r="I19" s="16"/>
      <c r="J19" s="17"/>
    </row>
    <row r="20" spans="1:10" ht="20.25" customHeight="1" x14ac:dyDescent="0.25">
      <c r="A20" s="1">
        <v>1</v>
      </c>
      <c r="B20" s="12" t="s">
        <v>18</v>
      </c>
      <c r="C20" s="13">
        <v>13000</v>
      </c>
      <c r="D20" s="13" t="s">
        <v>34</v>
      </c>
      <c r="E20" s="13" t="s">
        <v>46</v>
      </c>
      <c r="F20" s="14">
        <v>45529</v>
      </c>
      <c r="G20" s="13">
        <f>SUM(C20:C20)</f>
        <v>13000</v>
      </c>
      <c r="H20" s="15">
        <f t="shared" si="0"/>
        <v>13000</v>
      </c>
      <c r="I20" s="16"/>
      <c r="J20" s="17"/>
    </row>
    <row r="21" spans="1:10" ht="20.25" customHeight="1" x14ac:dyDescent="0.25">
      <c r="A21" s="1">
        <v>1</v>
      </c>
      <c r="B21" s="12" t="s">
        <v>19</v>
      </c>
      <c r="C21" s="13">
        <v>12000</v>
      </c>
      <c r="D21" s="13" t="s">
        <v>35</v>
      </c>
      <c r="E21" s="13" t="s">
        <v>47</v>
      </c>
      <c r="F21" s="14">
        <v>45529</v>
      </c>
      <c r="G21" s="13">
        <f>SUM(C21:C21)</f>
        <v>12000</v>
      </c>
      <c r="H21" s="15">
        <f t="shared" si="0"/>
        <v>12000</v>
      </c>
      <c r="I21" s="16"/>
      <c r="J21" s="17"/>
    </row>
    <row r="22" spans="1:10" ht="20.25" customHeight="1" x14ac:dyDescent="0.25">
      <c r="A22" s="1">
        <v>1</v>
      </c>
      <c r="B22" s="12" t="s">
        <v>20</v>
      </c>
      <c r="C22" s="13">
        <v>20000</v>
      </c>
      <c r="D22" s="13" t="s">
        <v>36</v>
      </c>
      <c r="E22" s="13" t="s">
        <v>48</v>
      </c>
      <c r="F22" s="14">
        <v>45529</v>
      </c>
      <c r="G22" s="13">
        <f>SUM(C22:C22)</f>
        <v>20000</v>
      </c>
      <c r="H22" s="15">
        <f t="shared" si="0"/>
        <v>20000</v>
      </c>
      <c r="I22" s="16"/>
      <c r="J22" s="17"/>
    </row>
    <row r="23" spans="1:10" ht="20.25" customHeight="1" x14ac:dyDescent="0.25">
      <c r="B23" s="12" t="s">
        <v>7</v>
      </c>
      <c r="C23" s="13">
        <v>382800</v>
      </c>
      <c r="D23" s="13" t="s">
        <v>8</v>
      </c>
      <c r="E23" s="13" t="s">
        <v>54</v>
      </c>
      <c r="F23" s="14">
        <v>45536</v>
      </c>
      <c r="G23" s="13">
        <v>451704</v>
      </c>
      <c r="H23" s="15">
        <v>451704</v>
      </c>
      <c r="I23" s="16"/>
      <c r="J23" s="17"/>
    </row>
    <row r="24" spans="1:10" ht="20.25" customHeight="1" x14ac:dyDescent="0.25">
      <c r="B24" s="12" t="s">
        <v>10</v>
      </c>
      <c r="C24" s="13">
        <v>13000</v>
      </c>
      <c r="D24" s="13" t="s">
        <v>26</v>
      </c>
      <c r="E24" s="13" t="s">
        <v>60</v>
      </c>
      <c r="F24" s="14">
        <v>45560</v>
      </c>
      <c r="G24" s="13">
        <v>15340</v>
      </c>
      <c r="H24" s="15">
        <f>+G24</f>
        <v>15340</v>
      </c>
      <c r="I24" s="16"/>
      <c r="J24" s="17"/>
    </row>
    <row r="25" spans="1:10" ht="20.25" customHeight="1" x14ac:dyDescent="0.25">
      <c r="B25" s="12" t="s">
        <v>11</v>
      </c>
      <c r="C25" s="13">
        <v>7000</v>
      </c>
      <c r="D25" s="13" t="s">
        <v>27</v>
      </c>
      <c r="E25" s="13" t="s">
        <v>61</v>
      </c>
      <c r="F25" s="14">
        <v>45560</v>
      </c>
      <c r="G25" s="13">
        <v>8260</v>
      </c>
      <c r="H25" s="15">
        <f t="shared" ref="H25:H33" si="1">+G25</f>
        <v>8260</v>
      </c>
      <c r="I25" s="16"/>
      <c r="J25" s="17"/>
    </row>
    <row r="26" spans="1:10" ht="20.25" customHeight="1" x14ac:dyDescent="0.25">
      <c r="B26" s="12" t="s">
        <v>12</v>
      </c>
      <c r="C26" s="13">
        <v>18000</v>
      </c>
      <c r="D26" s="13" t="s">
        <v>28</v>
      </c>
      <c r="E26" s="13" t="s">
        <v>62</v>
      </c>
      <c r="F26" s="14">
        <v>45560</v>
      </c>
      <c r="G26" s="13">
        <f>SUM(C26:C26)</f>
        <v>18000</v>
      </c>
      <c r="H26" s="15">
        <f t="shared" si="1"/>
        <v>18000</v>
      </c>
      <c r="I26" s="16"/>
      <c r="J26" s="17"/>
    </row>
    <row r="27" spans="1:10" ht="20.25" customHeight="1" x14ac:dyDescent="0.25">
      <c r="B27" s="12" t="s">
        <v>13</v>
      </c>
      <c r="C27" s="13">
        <v>14000</v>
      </c>
      <c r="D27" s="13" t="s">
        <v>29</v>
      </c>
      <c r="E27" s="13" t="s">
        <v>59</v>
      </c>
      <c r="F27" s="14">
        <v>45560</v>
      </c>
      <c r="G27" s="13">
        <f>SUM(C27:C27)</f>
        <v>14000</v>
      </c>
      <c r="H27" s="15">
        <f t="shared" si="1"/>
        <v>14000</v>
      </c>
      <c r="I27" s="16"/>
      <c r="J27" s="17"/>
    </row>
    <row r="28" spans="1:10" ht="20.25" customHeight="1" x14ac:dyDescent="0.25">
      <c r="B28" s="12" t="s">
        <v>14</v>
      </c>
      <c r="C28" s="13">
        <v>7000</v>
      </c>
      <c r="D28" s="13" t="s">
        <v>30</v>
      </c>
      <c r="E28" s="13" t="s">
        <v>55</v>
      </c>
      <c r="F28" s="14">
        <v>45560</v>
      </c>
      <c r="G28" s="13">
        <v>8260</v>
      </c>
      <c r="H28" s="15">
        <f t="shared" si="1"/>
        <v>8260</v>
      </c>
      <c r="I28" s="16"/>
      <c r="J28" s="17"/>
    </row>
    <row r="29" spans="1:10" ht="20.25" customHeight="1" x14ac:dyDescent="0.25">
      <c r="B29" s="12" t="s">
        <v>15</v>
      </c>
      <c r="C29" s="13">
        <v>12000</v>
      </c>
      <c r="D29" s="13" t="s">
        <v>31</v>
      </c>
      <c r="E29" s="13" t="s">
        <v>64</v>
      </c>
      <c r="F29" s="14">
        <v>45560</v>
      </c>
      <c r="G29" s="13">
        <f>15840+2851</f>
        <v>18691</v>
      </c>
      <c r="H29" s="15">
        <f t="shared" si="1"/>
        <v>18691</v>
      </c>
      <c r="I29" s="16"/>
      <c r="J29" s="17"/>
    </row>
    <row r="30" spans="1:10" ht="20.25" customHeight="1" x14ac:dyDescent="0.25">
      <c r="B30" s="12" t="s">
        <v>16</v>
      </c>
      <c r="C30" s="13">
        <v>4000</v>
      </c>
      <c r="D30" s="13" t="s">
        <v>32</v>
      </c>
      <c r="E30" s="13" t="s">
        <v>56</v>
      </c>
      <c r="F30" s="14">
        <v>45560</v>
      </c>
      <c r="G30" s="13">
        <v>4720</v>
      </c>
      <c r="H30" s="15">
        <f t="shared" si="1"/>
        <v>4720</v>
      </c>
      <c r="I30" s="16"/>
      <c r="J30" s="17"/>
    </row>
    <row r="31" spans="1:10" ht="20.25" customHeight="1" x14ac:dyDescent="0.25">
      <c r="B31" s="12" t="s">
        <v>17</v>
      </c>
      <c r="C31" s="13">
        <v>8000</v>
      </c>
      <c r="D31" s="13" t="s">
        <v>33</v>
      </c>
      <c r="E31" s="13" t="s">
        <v>60</v>
      </c>
      <c r="F31" s="14">
        <v>45560</v>
      </c>
      <c r="G31" s="13">
        <f>SUM(C31:C31)</f>
        <v>8000</v>
      </c>
      <c r="H31" s="15">
        <f t="shared" si="1"/>
        <v>8000</v>
      </c>
      <c r="I31" s="16"/>
      <c r="J31" s="17"/>
    </row>
    <row r="32" spans="1:10" ht="20.25" customHeight="1" x14ac:dyDescent="0.25">
      <c r="B32" s="12" t="s">
        <v>18</v>
      </c>
      <c r="C32" s="13">
        <v>13000</v>
      </c>
      <c r="D32" s="13" t="s">
        <v>34</v>
      </c>
      <c r="E32" s="13" t="s">
        <v>63</v>
      </c>
      <c r="F32" s="14">
        <v>45560</v>
      </c>
      <c r="G32" s="13">
        <f>SUM(C32:C32)</f>
        <v>13000</v>
      </c>
      <c r="H32" s="15">
        <f t="shared" si="1"/>
        <v>13000</v>
      </c>
      <c r="I32" s="16"/>
      <c r="J32" s="17"/>
    </row>
    <row r="33" spans="2:10" ht="20.25" customHeight="1" x14ac:dyDescent="0.25">
      <c r="B33" s="12" t="s">
        <v>19</v>
      </c>
      <c r="C33" s="13">
        <v>12000</v>
      </c>
      <c r="D33" s="13" t="s">
        <v>35</v>
      </c>
      <c r="E33" s="13" t="s">
        <v>58</v>
      </c>
      <c r="F33" s="14">
        <v>45560</v>
      </c>
      <c r="G33" s="13">
        <f>SUM(C33:C33)</f>
        <v>12000</v>
      </c>
      <c r="H33" s="15">
        <f t="shared" si="1"/>
        <v>12000</v>
      </c>
      <c r="I33" s="16"/>
      <c r="J33" s="17"/>
    </row>
    <row r="34" spans="2:10" ht="20.25" customHeight="1" x14ac:dyDescent="0.25">
      <c r="B34" s="12" t="s">
        <v>20</v>
      </c>
      <c r="C34" s="13">
        <v>20000</v>
      </c>
      <c r="D34" s="13" t="s">
        <v>36</v>
      </c>
      <c r="E34" s="13" t="s">
        <v>57</v>
      </c>
      <c r="F34" s="14">
        <v>45560</v>
      </c>
      <c r="G34" s="13">
        <f>SUM(C34:C34)</f>
        <v>20000</v>
      </c>
      <c r="H34" s="15">
        <f>+G34</f>
        <v>20000</v>
      </c>
      <c r="I34" s="16"/>
      <c r="J34" s="17"/>
    </row>
    <row r="35" spans="2:10" ht="20.25" customHeight="1" x14ac:dyDescent="0.25">
      <c r="B35" s="12" t="s">
        <v>65</v>
      </c>
      <c r="C35" s="13"/>
      <c r="D35" s="13" t="s">
        <v>66</v>
      </c>
      <c r="E35" s="13"/>
      <c r="F35" s="27">
        <v>45536</v>
      </c>
      <c r="G35" s="13">
        <v>150706.69</v>
      </c>
      <c r="H35" s="15">
        <f t="shared" ref="H35:H53" si="2">+G35</f>
        <v>150706.69</v>
      </c>
      <c r="I35" s="16"/>
      <c r="J35" s="17"/>
    </row>
    <row r="36" spans="2:10" ht="20.25" customHeight="1" x14ac:dyDescent="0.25">
      <c r="B36" s="25" t="s">
        <v>67</v>
      </c>
      <c r="C36" s="13"/>
      <c r="D36" s="26" t="s">
        <v>68</v>
      </c>
      <c r="E36" s="13"/>
      <c r="F36" s="27">
        <v>45037</v>
      </c>
      <c r="G36" s="13">
        <v>78333.33</v>
      </c>
      <c r="H36" s="15">
        <f t="shared" si="2"/>
        <v>78333.33</v>
      </c>
      <c r="I36" s="16"/>
      <c r="J36" s="17"/>
    </row>
    <row r="37" spans="2:10" ht="20.25" customHeight="1" x14ac:dyDescent="0.25">
      <c r="B37" s="25" t="s">
        <v>69</v>
      </c>
      <c r="C37" s="13"/>
      <c r="D37" s="26" t="s">
        <v>68</v>
      </c>
      <c r="E37" s="13"/>
      <c r="F37" s="27">
        <v>45037</v>
      </c>
      <c r="G37" s="13">
        <v>245833.33</v>
      </c>
      <c r="H37" s="15">
        <f t="shared" si="2"/>
        <v>245833.33</v>
      </c>
      <c r="I37" s="16"/>
      <c r="J37" s="17"/>
    </row>
    <row r="38" spans="2:10" ht="20.25" customHeight="1" x14ac:dyDescent="0.25">
      <c r="B38" s="25" t="s">
        <v>70</v>
      </c>
      <c r="C38" s="13"/>
      <c r="D38" s="26" t="s">
        <v>68</v>
      </c>
      <c r="E38" s="13"/>
      <c r="F38" s="27">
        <v>45037</v>
      </c>
      <c r="G38" s="13">
        <v>176666.66</v>
      </c>
      <c r="H38" s="15">
        <f t="shared" si="2"/>
        <v>176666.66</v>
      </c>
      <c r="I38" s="16"/>
      <c r="J38" s="17"/>
    </row>
    <row r="39" spans="2:10" ht="20.25" customHeight="1" x14ac:dyDescent="0.25">
      <c r="B39" s="25" t="s">
        <v>71</v>
      </c>
      <c r="C39" s="13"/>
      <c r="D39" s="26" t="s">
        <v>68</v>
      </c>
      <c r="E39" s="13"/>
      <c r="F39" s="27">
        <v>45037</v>
      </c>
      <c r="G39" s="13">
        <v>176666.66</v>
      </c>
      <c r="H39" s="15">
        <f t="shared" si="2"/>
        <v>176666.66</v>
      </c>
      <c r="I39" s="16"/>
      <c r="J39" s="17"/>
    </row>
    <row r="40" spans="2:10" ht="20.25" customHeight="1" x14ac:dyDescent="0.25">
      <c r="B40" s="25" t="s">
        <v>72</v>
      </c>
      <c r="C40" s="13"/>
      <c r="D40" s="26" t="s">
        <v>68</v>
      </c>
      <c r="E40" s="13"/>
      <c r="F40" s="27">
        <v>45037</v>
      </c>
      <c r="G40" s="13">
        <v>176666.66</v>
      </c>
      <c r="H40" s="15">
        <f t="shared" si="2"/>
        <v>176666.66</v>
      </c>
      <c r="I40" s="16"/>
      <c r="J40" s="17"/>
    </row>
    <row r="41" spans="2:10" ht="20.25" customHeight="1" x14ac:dyDescent="0.25">
      <c r="B41" s="25" t="s">
        <v>73</v>
      </c>
      <c r="C41" s="13"/>
      <c r="D41" s="26" t="s">
        <v>68</v>
      </c>
      <c r="E41" s="13"/>
      <c r="F41" s="27">
        <v>45037</v>
      </c>
      <c r="G41" s="13">
        <v>132500</v>
      </c>
      <c r="H41" s="15">
        <f t="shared" si="2"/>
        <v>132500</v>
      </c>
      <c r="I41" s="16"/>
      <c r="J41" s="17"/>
    </row>
    <row r="42" spans="2:10" ht="20.25" customHeight="1" x14ac:dyDescent="0.25">
      <c r="B42" s="25" t="s">
        <v>74</v>
      </c>
      <c r="C42" s="13"/>
      <c r="D42" s="26" t="s">
        <v>68</v>
      </c>
      <c r="E42" s="13"/>
      <c r="F42" s="27">
        <v>45037</v>
      </c>
      <c r="G42" s="13">
        <v>118666.66</v>
      </c>
      <c r="H42" s="15">
        <f t="shared" si="2"/>
        <v>118666.66</v>
      </c>
      <c r="I42" s="16"/>
      <c r="J42" s="17"/>
    </row>
    <row r="43" spans="2:10" ht="20.25" customHeight="1" x14ac:dyDescent="0.25">
      <c r="B43" s="25" t="s">
        <v>75</v>
      </c>
      <c r="C43" s="13"/>
      <c r="D43" s="26" t="s">
        <v>68</v>
      </c>
      <c r="E43" s="13"/>
      <c r="F43" s="27">
        <v>45037</v>
      </c>
      <c r="G43" s="13">
        <v>179666.66</v>
      </c>
      <c r="H43" s="15">
        <f t="shared" si="2"/>
        <v>179666.66</v>
      </c>
      <c r="I43" s="16"/>
      <c r="J43" s="17"/>
    </row>
    <row r="44" spans="2:10" ht="20.25" customHeight="1" x14ac:dyDescent="0.25">
      <c r="B44" s="25" t="s">
        <v>76</v>
      </c>
      <c r="C44" s="13"/>
      <c r="D44" s="26" t="s">
        <v>77</v>
      </c>
      <c r="E44" s="13"/>
      <c r="F44" s="27">
        <v>45331</v>
      </c>
      <c r="G44" s="13">
        <v>309812</v>
      </c>
      <c r="H44" s="15">
        <f t="shared" si="2"/>
        <v>309812</v>
      </c>
      <c r="I44" s="16"/>
      <c r="J44" s="17"/>
    </row>
    <row r="45" spans="2:10" ht="20.25" customHeight="1" x14ac:dyDescent="0.25">
      <c r="B45" s="25" t="s">
        <v>78</v>
      </c>
      <c r="C45" s="13"/>
      <c r="D45" s="26" t="s">
        <v>79</v>
      </c>
      <c r="E45" s="13"/>
      <c r="F45" s="27">
        <v>44326</v>
      </c>
      <c r="G45" s="13">
        <v>443912.78</v>
      </c>
      <c r="H45" s="15">
        <f t="shared" si="2"/>
        <v>443912.78</v>
      </c>
      <c r="I45" s="16"/>
      <c r="J45" s="17"/>
    </row>
    <row r="46" spans="2:10" ht="20.25" customHeight="1" x14ac:dyDescent="0.25">
      <c r="B46" s="25" t="s">
        <v>80</v>
      </c>
      <c r="C46" s="13"/>
      <c r="D46" s="26" t="s">
        <v>79</v>
      </c>
      <c r="E46" s="13"/>
      <c r="F46" s="27">
        <v>45422</v>
      </c>
      <c r="G46" s="13">
        <v>275352.07</v>
      </c>
      <c r="H46" s="15">
        <f t="shared" si="2"/>
        <v>275352.07</v>
      </c>
      <c r="I46" s="16"/>
      <c r="J46" s="17"/>
    </row>
    <row r="47" spans="2:10" ht="20.25" customHeight="1" x14ac:dyDescent="0.25">
      <c r="B47" s="25" t="s">
        <v>81</v>
      </c>
      <c r="C47" s="13"/>
      <c r="D47" s="26" t="s">
        <v>82</v>
      </c>
      <c r="E47" s="13"/>
      <c r="F47" s="27">
        <v>45329</v>
      </c>
      <c r="G47" s="13">
        <v>815563.1</v>
      </c>
      <c r="H47" s="15">
        <f t="shared" si="2"/>
        <v>815563.1</v>
      </c>
      <c r="I47" s="16"/>
      <c r="J47" s="17"/>
    </row>
    <row r="48" spans="2:10" ht="20.25" customHeight="1" x14ac:dyDescent="0.25">
      <c r="B48" s="25" t="s">
        <v>83</v>
      </c>
      <c r="C48" s="13"/>
      <c r="D48" s="26" t="s">
        <v>84</v>
      </c>
      <c r="E48" s="13"/>
      <c r="F48" s="27">
        <v>45493</v>
      </c>
      <c r="G48" s="13">
        <v>38435.29</v>
      </c>
      <c r="H48" s="15">
        <f t="shared" si="2"/>
        <v>38435.29</v>
      </c>
      <c r="I48" s="16"/>
      <c r="J48" s="17"/>
    </row>
    <row r="49" spans="2:11" ht="20.25" customHeight="1" x14ac:dyDescent="0.25">
      <c r="B49" s="25" t="s">
        <v>83</v>
      </c>
      <c r="C49" s="13"/>
      <c r="D49" s="26" t="s">
        <v>85</v>
      </c>
      <c r="E49" s="13"/>
      <c r="F49" s="27">
        <v>45524</v>
      </c>
      <c r="G49" s="13">
        <v>112881.75</v>
      </c>
      <c r="H49" s="15">
        <f t="shared" si="2"/>
        <v>112881.75</v>
      </c>
      <c r="I49" s="18"/>
      <c r="J49" s="17"/>
    </row>
    <row r="50" spans="2:11" ht="20.25" customHeight="1" x14ac:dyDescent="0.25">
      <c r="B50" s="25" t="s">
        <v>83</v>
      </c>
      <c r="C50" s="13"/>
      <c r="D50" s="26" t="s">
        <v>86</v>
      </c>
      <c r="E50" s="13"/>
      <c r="F50" s="27">
        <v>45555</v>
      </c>
      <c r="G50" s="13">
        <v>79947.02</v>
      </c>
      <c r="H50" s="15">
        <f t="shared" si="2"/>
        <v>79947.02</v>
      </c>
      <c r="I50" s="18"/>
      <c r="J50" s="17"/>
    </row>
    <row r="51" spans="2:11" ht="20.25" customHeight="1" x14ac:dyDescent="0.25">
      <c r="B51" s="25" t="s">
        <v>87</v>
      </c>
      <c r="C51" s="13"/>
      <c r="D51" s="26" t="s">
        <v>88</v>
      </c>
      <c r="E51" s="13"/>
      <c r="F51" s="27">
        <v>45483</v>
      </c>
      <c r="G51" s="13">
        <f>16193.76+825.88</f>
        <v>17019.64</v>
      </c>
      <c r="H51" s="15">
        <f t="shared" si="2"/>
        <v>17019.64</v>
      </c>
      <c r="I51" s="21"/>
      <c r="J51" s="17"/>
      <c r="K51" s="28"/>
    </row>
    <row r="52" spans="2:11" ht="20.25" customHeight="1" x14ac:dyDescent="0.25">
      <c r="B52" s="25" t="s">
        <v>87</v>
      </c>
      <c r="C52" s="13"/>
      <c r="D52" s="26" t="s">
        <v>89</v>
      </c>
      <c r="E52" s="13"/>
      <c r="F52" s="27">
        <v>45514</v>
      </c>
      <c r="G52" s="13">
        <f>129200.75+6589.24</f>
        <v>135789.99</v>
      </c>
      <c r="H52" s="15">
        <f t="shared" si="2"/>
        <v>135789.99</v>
      </c>
      <c r="I52" s="21"/>
      <c r="J52" s="17"/>
      <c r="K52" s="28"/>
    </row>
    <row r="53" spans="2:11" ht="20.25" customHeight="1" x14ac:dyDescent="0.25">
      <c r="B53" s="25" t="s">
        <v>87</v>
      </c>
      <c r="C53" s="13"/>
      <c r="D53" s="26" t="s">
        <v>90</v>
      </c>
      <c r="E53" s="13"/>
      <c r="F53" s="27">
        <v>45545</v>
      </c>
      <c r="G53" s="13">
        <f>48607.16+2478.97</f>
        <v>51086.130000000005</v>
      </c>
      <c r="H53" s="15">
        <f t="shared" si="2"/>
        <v>51086.130000000005</v>
      </c>
      <c r="I53" s="21"/>
      <c r="J53" s="17"/>
      <c r="K53" s="28"/>
    </row>
    <row r="54" spans="2:11" ht="20.25" customHeight="1" x14ac:dyDescent="0.25">
      <c r="B54" s="12" t="s">
        <v>21</v>
      </c>
      <c r="C54" s="13"/>
      <c r="D54" s="13" t="s">
        <v>37</v>
      </c>
      <c r="E54" s="13" t="s">
        <v>49</v>
      </c>
      <c r="F54" s="14">
        <v>45529</v>
      </c>
      <c r="G54" s="13">
        <v>11800</v>
      </c>
      <c r="H54" s="15">
        <f t="shared" si="0"/>
        <v>11800</v>
      </c>
      <c r="I54" s="18"/>
      <c r="J54" s="17"/>
    </row>
    <row r="55" spans="2:11" ht="20.25" customHeight="1" x14ac:dyDescent="0.25">
      <c r="B55" s="12" t="s">
        <v>21</v>
      </c>
      <c r="C55" s="13"/>
      <c r="D55" s="13" t="s">
        <v>52</v>
      </c>
      <c r="E55" s="13" t="s">
        <v>53</v>
      </c>
      <c r="F55" s="14">
        <v>45554</v>
      </c>
      <c r="G55" s="13">
        <v>11800</v>
      </c>
      <c r="H55" s="15">
        <f t="shared" ref="H55" si="3">+G55</f>
        <v>11800</v>
      </c>
      <c r="I55" s="18"/>
      <c r="J55" s="17"/>
    </row>
    <row r="56" spans="2:11" ht="20.25" customHeight="1" x14ac:dyDescent="0.25">
      <c r="B56" s="12"/>
      <c r="C56" s="13"/>
      <c r="D56" s="13"/>
      <c r="E56" s="13"/>
      <c r="F56" s="14"/>
      <c r="G56" s="13"/>
      <c r="H56" s="15"/>
      <c r="I56" s="18"/>
      <c r="J56" s="17"/>
    </row>
    <row r="57" spans="2:11" ht="20.25" customHeight="1" x14ac:dyDescent="0.25">
      <c r="B57" s="19" t="s">
        <v>22</v>
      </c>
      <c r="C57" s="20" t="e">
        <f>SUM(#REF!)</f>
        <v>#REF!</v>
      </c>
      <c r="D57" s="20"/>
      <c r="E57" s="20"/>
      <c r="F57" s="20"/>
      <c r="G57" s="20">
        <f>SUM(G11:G55)</f>
        <v>4918525.42</v>
      </c>
      <c r="H57" s="20">
        <f>SUM(H11:H55)</f>
        <v>4918525.42</v>
      </c>
      <c r="I57" s="18"/>
      <c r="J57" s="17"/>
    </row>
    <row r="58" spans="2:11" s="16" customFormat="1" ht="20.25" customHeight="1" x14ac:dyDescent="0.25">
      <c r="B58" s="18"/>
      <c r="C58" s="21"/>
      <c r="D58" s="21"/>
      <c r="E58" s="21"/>
      <c r="F58" s="21"/>
      <c r="G58" s="21"/>
      <c r="H58" s="21"/>
      <c r="I58" s="18"/>
      <c r="J58" s="17"/>
    </row>
    <row r="59" spans="2:11" s="16" customFormat="1" ht="20.25" customHeight="1" x14ac:dyDescent="0.25">
      <c r="B59" s="18"/>
      <c r="C59" s="21"/>
      <c r="D59" s="21"/>
      <c r="E59" s="21"/>
      <c r="F59" s="21"/>
      <c r="G59" s="21"/>
      <c r="H59" s="21"/>
      <c r="I59" s="18"/>
      <c r="J59" s="17"/>
    </row>
    <row r="60" spans="2:11" s="16" customFormat="1" ht="20.25" customHeight="1" x14ac:dyDescent="0.25">
      <c r="B60" s="18"/>
      <c r="C60" s="21"/>
      <c r="D60" s="21"/>
      <c r="E60" s="21"/>
      <c r="F60" s="21"/>
      <c r="G60" s="21"/>
      <c r="H60" s="21"/>
      <c r="I60" s="18"/>
      <c r="J60" s="17"/>
    </row>
    <row r="61" spans="2:11" ht="20.25" customHeight="1" x14ac:dyDescent="0.25">
      <c r="B61" s="19" t="s">
        <v>23</v>
      </c>
      <c r="C61" s="20">
        <f>SUM(C11:C12)</f>
        <v>395800</v>
      </c>
      <c r="D61" s="20"/>
      <c r="E61" s="20"/>
      <c r="F61" s="20"/>
      <c r="G61" s="20">
        <f>+G57</f>
        <v>4918525.42</v>
      </c>
      <c r="H61" s="20">
        <f>+H57</f>
        <v>4918525.42</v>
      </c>
      <c r="I61" s="18"/>
      <c r="J61" s="17"/>
    </row>
    <row r="62" spans="2:11" ht="20.25" customHeight="1" x14ac:dyDescent="0.25">
      <c r="B62" s="18"/>
      <c r="C62" s="21"/>
      <c r="D62" s="21"/>
      <c r="E62" s="21"/>
      <c r="F62" s="21"/>
      <c r="G62" s="21"/>
      <c r="H62" s="21"/>
      <c r="I62" s="18"/>
      <c r="J62" s="17"/>
    </row>
    <row r="63" spans="2:11" ht="20.25" customHeight="1" x14ac:dyDescent="0.25">
      <c r="B63" s="18"/>
      <c r="C63" s="21"/>
      <c r="D63" s="21"/>
      <c r="E63" s="21"/>
      <c r="F63" s="21"/>
      <c r="G63" s="21"/>
      <c r="H63" s="21"/>
      <c r="I63" s="18"/>
      <c r="J63" s="17"/>
    </row>
    <row r="64" spans="2:11" ht="20.25" customHeight="1" x14ac:dyDescent="0.25">
      <c r="B64" s="18"/>
      <c r="C64" s="21"/>
      <c r="D64" s="21"/>
      <c r="E64" s="21"/>
      <c r="F64" s="21"/>
      <c r="G64" s="21"/>
      <c r="H64" s="21"/>
      <c r="I64" s="18"/>
      <c r="J64" s="17"/>
    </row>
    <row r="65" spans="2:10" ht="20.25" customHeight="1" x14ac:dyDescent="0.25">
      <c r="B65" s="18"/>
      <c r="C65" s="21"/>
      <c r="D65" s="21"/>
      <c r="E65" s="21"/>
      <c r="F65" s="21"/>
      <c r="G65" s="21"/>
      <c r="H65" s="21"/>
      <c r="I65" s="18"/>
      <c r="J65" s="17"/>
    </row>
    <row r="67" spans="2:10" ht="20.25" customHeight="1" x14ac:dyDescent="0.25">
      <c r="B67" s="22" t="s">
        <v>24</v>
      </c>
      <c r="G67" s="23" t="s">
        <v>25</v>
      </c>
      <c r="H67" s="22"/>
    </row>
    <row r="68" spans="2:10" ht="20.25" customHeight="1" x14ac:dyDescent="0.25">
      <c r="H68" s="16"/>
    </row>
    <row r="77" spans="2:10" x14ac:dyDescent="0.25">
      <c r="C77" s="1"/>
      <c r="D77" s="1"/>
      <c r="E77" s="1"/>
      <c r="F77" s="1"/>
      <c r="G77" s="1"/>
      <c r="J77" s="1"/>
    </row>
    <row r="80" spans="2:10" x14ac:dyDescent="0.25">
      <c r="C80" s="1"/>
      <c r="D80" s="1"/>
      <c r="E80" s="1"/>
      <c r="F80" s="1"/>
      <c r="G80" s="1"/>
      <c r="J80" s="1"/>
    </row>
    <row r="81" spans="3:10" x14ac:dyDescent="0.25">
      <c r="C81" s="1"/>
      <c r="D81" s="1"/>
      <c r="E81" s="1"/>
      <c r="F81" s="1"/>
      <c r="G81" s="1"/>
      <c r="J81" s="1"/>
    </row>
    <row r="83" spans="3:10" x14ac:dyDescent="0.25">
      <c r="C83" s="1"/>
      <c r="D83" s="1"/>
      <c r="E83" s="1"/>
      <c r="F83" s="1"/>
      <c r="G83" s="1"/>
      <c r="J83" s="1"/>
    </row>
  </sheetData>
  <mergeCells count="3">
    <mergeCell ref="A3:H3"/>
    <mergeCell ref="B5:H5"/>
    <mergeCell ref="A7:H7"/>
  </mergeCell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R_2024</cp:lastModifiedBy>
  <cp:lastPrinted>2024-10-09T15:02:00Z</cp:lastPrinted>
  <dcterms:created xsi:type="dcterms:W3CDTF">2024-07-26T13:46:07Z</dcterms:created>
  <dcterms:modified xsi:type="dcterms:W3CDTF">2024-10-09T15:02:51Z</dcterms:modified>
</cp:coreProperties>
</file>