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" l="1"/>
  <c r="P14" i="2"/>
  <c r="P40" i="2"/>
  <c r="E51" i="2"/>
  <c r="F51" i="2"/>
  <c r="G51" i="2"/>
  <c r="H51" i="2"/>
  <c r="I51" i="2"/>
  <c r="J51" i="2"/>
  <c r="K51" i="2"/>
  <c r="L51" i="2"/>
  <c r="M51" i="2"/>
  <c r="N51" i="2"/>
  <c r="D51" i="2"/>
  <c r="E41" i="2"/>
  <c r="F41" i="2"/>
  <c r="G41" i="2"/>
  <c r="H41" i="2"/>
  <c r="I41" i="2"/>
  <c r="J41" i="2"/>
  <c r="K41" i="2"/>
  <c r="L41" i="2"/>
  <c r="M41" i="2"/>
  <c r="N41" i="2"/>
  <c r="D41" i="2"/>
  <c r="D39" i="2"/>
  <c r="E29" i="2"/>
  <c r="F29" i="2"/>
  <c r="G29" i="2"/>
  <c r="H29" i="2"/>
  <c r="I29" i="2"/>
  <c r="J29" i="2"/>
  <c r="K29" i="2"/>
  <c r="L29" i="2"/>
  <c r="M29" i="2"/>
  <c r="N29" i="2"/>
  <c r="D29" i="2"/>
  <c r="E19" i="2"/>
  <c r="F19" i="2"/>
  <c r="G19" i="2"/>
  <c r="H19" i="2"/>
  <c r="I19" i="2"/>
  <c r="J19" i="2"/>
  <c r="K19" i="2"/>
  <c r="L19" i="2"/>
  <c r="M19" i="2"/>
  <c r="N19" i="2"/>
  <c r="D19" i="2"/>
  <c r="E13" i="2"/>
  <c r="F13" i="2"/>
  <c r="G13" i="2"/>
  <c r="H13" i="2"/>
  <c r="I13" i="2"/>
  <c r="J13" i="2"/>
  <c r="K13" i="2"/>
  <c r="L13" i="2"/>
  <c r="M13" i="2"/>
  <c r="M56" i="2" s="1"/>
  <c r="N13" i="2"/>
  <c r="D13" i="2"/>
  <c r="B39" i="2"/>
  <c r="E39" i="2"/>
  <c r="F39" i="2"/>
  <c r="G39" i="2"/>
  <c r="H39" i="2"/>
  <c r="I39" i="2"/>
  <c r="J39" i="2"/>
  <c r="K39" i="2"/>
  <c r="L39" i="2"/>
  <c r="M39" i="2"/>
  <c r="N39" i="2"/>
  <c r="C39" i="2"/>
  <c r="P13" i="2" l="1"/>
  <c r="L56" i="2"/>
  <c r="K56" i="2"/>
  <c r="H56" i="2"/>
  <c r="N56" i="2"/>
  <c r="E56" i="2"/>
  <c r="J56" i="2"/>
  <c r="I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O13" i="2"/>
  <c r="P20" i="2"/>
  <c r="P26" i="2"/>
  <c r="P25" i="2"/>
  <c r="P27" i="2"/>
  <c r="P22" i="2"/>
  <c r="P28" i="2"/>
  <c r="P24" i="2"/>
  <c r="P21" i="2"/>
  <c r="P23" i="2"/>
  <c r="O19" i="2"/>
  <c r="P19" i="2" s="1"/>
  <c r="P33" i="2"/>
  <c r="P36" i="2"/>
  <c r="P31" i="2"/>
  <c r="P37" i="2"/>
  <c r="P35" i="2"/>
  <c r="P30" i="2"/>
  <c r="P32" i="2"/>
  <c r="P34" i="2"/>
  <c r="P38" i="2"/>
  <c r="O29" i="2"/>
  <c r="P29" i="2" s="1"/>
  <c r="P46" i="2"/>
  <c r="P50" i="2"/>
  <c r="P47" i="2"/>
  <c r="P42" i="2"/>
  <c r="P44" i="2"/>
  <c r="P48" i="2"/>
  <c r="P45" i="2"/>
  <c r="P49" i="2"/>
  <c r="P43" i="2"/>
  <c r="O41" i="2"/>
  <c r="P41" i="2" s="1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<sst xmlns="http://schemas.openxmlformats.org/spreadsheetml/2006/main" count="74" uniqueCount="74">
  <si>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</si>
  <si>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</si>
  <si>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</si>
  <si>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</si>
  <si>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</si>
  <si>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</si>
  <si>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</si>
  <si>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</si>
  <si>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</si>
  <si>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</si>
  <si>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</si>
  <si>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</si>
  <si>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</si>
  <si>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</si>
  <si>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</si>
  <si>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</si>
  <si>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</si>
  <si>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</si>
  <si>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</si>
  <si>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</si>
  <si>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</si>
  <si>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</si>
  <si>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</si>
  <si>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</si>
  <si>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</si>
  <si>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</si>
  <si>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</si>
  <si>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</si>
  <si>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</si>
  <si>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</si>
  <si>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</si>
  <si>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</si>
  <si>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</si>
  <si>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</si>
  <si>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</si>
  <si>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</si>
  <si>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</si>
  <si>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</si>
  <si>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</si>
  <si>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</si>
  <si>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</si>
  <si>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</si>
  <si>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</si>
  <si>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</si>
  <si>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</si>
  <si>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</si>
  <si>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</si>
  <si>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</si>
  <si>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</si>
  <si>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</si>
  <si>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</si>
  <si>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</si>
  <si>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</si>
  <si>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</si>
  <si>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</si>
  <si>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</si>
  <si>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</si>
  <si>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</si>
  <si>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</si>
  <si>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</si>
  <si>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</si>
  <si>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</si>
  <si>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</si>
  <si>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</si>
  <si>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</si>
  <si>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</si>
  <si>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</si>
  <si>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</si>
  <si>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</si>
  <si>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</si>
  <si>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</si>
  <si>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</si>
  <si>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30 DE ABRIL 2025</t>
  </si>
  <si>
    <t xml:space="preserve">                                  TECNICO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</si>
</sst>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4972050</xdr:colOff>
      <xdr:row>0</xdr:row>
      <xdr:rowOff>47626</xdr:rowOff>
    </xdr:from>
    <xdr:to>
      <xdr:col>9</xdr:col>
      <xdr:colOff>123825</xdr:colOff>
      <xdr:row>6</xdr:row>
      <xdr:rowOff>38101</xdr:rowOff>
    </xdr:to>
    <xdr:pic>
      <xdr:nvPicPr>
        <xdr:cNvPr id="5" name="4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626"/>
          <a:ext cx="7305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topLeftCell="A36" zoomScaleNormal="100" workbookViewId="0">
      <pane xSplit="1" topLeftCell="B1" activePane="topRight" state="frozen"/>
      <selection pane="topRight" sqref="A1:P68"/>
    </sheetView>
  </sheetViews>
  <sheetFormatPr baseColWidth="10" defaultColWidth="9.140625" defaultRowHeight="15" x14ac:dyDescent="0.25"/>
  <cols>
    <col min="1" max="1" width="81.7109375" customWidth="1"/>
    <col min="2" max="2" width="18.85546875" customWidth="1"/>
    <col min="3" max="3" width="13.5703125" bestFit="1" customWidth="1"/>
    <col min="4" max="7" width="13.140625" bestFit="1" customWidth="1"/>
    <col min="8" max="8" width="8" bestFit="1" customWidth="1"/>
    <col min="9" max="9" width="7.5703125" bestFit="1" customWidth="1"/>
    <col min="10" max="10" width="6.85546875" bestFit="1" customWidth="1"/>
    <col min="11" max="11" width="9.140625" customWidth="1"/>
    <col min="12" max="12" width="12.42578125" customWidth="1"/>
    <col min="13" max="13" width="9.28515625" customWidth="1"/>
    <col min="14" max="14" width="12.7109375" customWidth="1"/>
    <col min="15" max="15" width="11.7109375" customWidth="1"/>
    <col min="16" max="16" width="13.140625" bestFit="1" customWidth="1"/>
  </cols>
  <sheetData>
    <row r="6" spans="1:17" ht="15.75" x14ac:dyDescent="0.25">
      <c r="A6" s="42"/>
      <c r="B6" s="42"/>
      <c r="C6" s="42"/>
      <c r="E6" s="6"/>
    </row>
    <row r="7" spans="1:17" ht="18.75" x14ac:dyDescent="0.25">
      <c r="A7" s="43" t="s">
        <v>52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8.75" x14ac:dyDescent="0.25">
      <c r="A8" s="44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7" ht="20.25" customHeight="1" x14ac:dyDescent="0.25">
      <c r="A9" s="45" t="s">
        <v>72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31.5" x14ac:dyDescent="0.25">
      <c r="A10" s="4" t="s">
        <v>0</v>
      </c>
      <c r="B10" s="5" t="s">
        <v>48</v>
      </c>
      <c r="C10" s="5" t="s">
        <v>34</v>
      </c>
      <c r="D10" s="46" t="s">
        <v>53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5.75" customHeight="1" x14ac:dyDescent="0.25">
      <c r="A11" s="4"/>
      <c r="B11" s="5"/>
      <c r="C11" s="5"/>
      <c r="D11" s="21" t="s">
        <v>54</v>
      </c>
      <c r="E11" s="21" t="s">
        <v>55</v>
      </c>
      <c r="F11" s="21" t="s">
        <v>56</v>
      </c>
      <c r="G11" s="21" t="s">
        <v>57</v>
      </c>
      <c r="H11" s="21" t="s">
        <v>58</v>
      </c>
      <c r="I11" s="21" t="s">
        <v>59</v>
      </c>
      <c r="J11" s="21" t="s">
        <v>60</v>
      </c>
      <c r="K11" s="21" t="s">
        <v>61</v>
      </c>
      <c r="L11" s="21" t="s">
        <v>62</v>
      </c>
      <c r="M11" s="21" t="s">
        <v>63</v>
      </c>
      <c r="N11" s="21" t="s">
        <v>64</v>
      </c>
      <c r="O11" s="21" t="s">
        <v>65</v>
      </c>
      <c r="P11" s="22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5" t="s">
        <v>2</v>
      </c>
      <c r="B13" s="26">
        <f>+B14+B15+B16+B17+B18</f>
        <v>42770000</v>
      </c>
      <c r="C13" s="26">
        <f>+C14+C15+C16+C17+C18</f>
        <v>41770000</v>
      </c>
      <c r="D13" s="30">
        <f>SUM(D14:D18)</f>
        <v>1863060.42</v>
      </c>
      <c r="E13" s="30">
        <f t="shared" ref="E13:O13" si="0">SUM(E14:E18)</f>
        <v>2217307.7199999997</v>
      </c>
      <c r="F13" s="30">
        <f t="shared" si="0"/>
        <v>2730728.1100000003</v>
      </c>
      <c r="G13" s="30">
        <f t="shared" si="0"/>
        <v>2120491.59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30">
        <f t="shared" si="0"/>
        <v>0</v>
      </c>
      <c r="M13" s="30">
        <f t="shared" si="0"/>
        <v>0</v>
      </c>
      <c r="N13" s="30">
        <f t="shared" si="0"/>
        <v>0</v>
      </c>
      <c r="O13" s="30">
        <f t="shared" si="0"/>
        <v>0</v>
      </c>
      <c r="P13" s="30">
        <f>SUM(D13:O13)</f>
        <v>8931587.8399999999</v>
      </c>
    </row>
    <row r="14" spans="1:17" x14ac:dyDescent="0.25">
      <c r="A14" s="2" t="s">
        <v>3</v>
      </c>
      <c r="B14" s="12">
        <v>34750000</v>
      </c>
      <c r="C14" s="12">
        <v>33925725</v>
      </c>
      <c r="D14" s="16">
        <v>1585000</v>
      </c>
      <c r="E14" s="16">
        <v>1892000</v>
      </c>
      <c r="F14" s="16">
        <v>2409113.9900000002</v>
      </c>
      <c r="G14" s="16">
        <v>1808000</v>
      </c>
      <c r="H14" s="16"/>
      <c r="I14" s="16"/>
      <c r="J14" s="16"/>
      <c r="K14" s="16"/>
      <c r="L14" s="16"/>
      <c r="M14" s="16"/>
      <c r="N14" s="16"/>
      <c r="O14" s="32"/>
      <c r="P14" s="34">
        <f>SUM(D14:O14)</f>
        <v>7694113.9900000002</v>
      </c>
      <c r="Q14" s="29"/>
    </row>
    <row r="15" spans="1:17" x14ac:dyDescent="0.25">
      <c r="A15" s="2" t="s">
        <v>4</v>
      </c>
      <c r="B15" s="12">
        <v>2000000</v>
      </c>
      <c r="C15" s="12">
        <v>2400000</v>
      </c>
      <c r="D15" s="16">
        <v>35000</v>
      </c>
      <c r="E15" s="16">
        <v>35000</v>
      </c>
      <c r="F15" s="16">
        <v>35000</v>
      </c>
      <c r="G15" s="16">
        <v>35000</v>
      </c>
      <c r="H15" s="16"/>
      <c r="I15" s="16"/>
      <c r="J15" s="16"/>
      <c r="K15" s="16"/>
      <c r="L15" s="16"/>
      <c r="M15" s="16"/>
      <c r="N15" s="16"/>
      <c r="O15" s="32"/>
      <c r="P15" s="34">
        <f t="shared" ref="P15:P18" si="1">SUM(D15:O15)</f>
        <v>140000</v>
      </c>
    </row>
    <row r="16" spans="1:17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2"/>
      <c r="P16" s="34">
        <f t="shared" si="1"/>
        <v>0</v>
      </c>
    </row>
    <row r="17" spans="1:18" x14ac:dyDescent="0.25">
      <c r="A17" s="2" t="s">
        <v>5</v>
      </c>
      <c r="B17" s="12">
        <v>1000000</v>
      </c>
      <c r="C17" s="12">
        <v>424275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34">
        <f>SUM(D17:O17)</f>
        <v>0</v>
      </c>
    </row>
    <row r="18" spans="1:18" x14ac:dyDescent="0.25">
      <c r="A18" s="2" t="s">
        <v>6</v>
      </c>
      <c r="B18" s="11">
        <v>5020000</v>
      </c>
      <c r="C18" s="11">
        <v>5020000</v>
      </c>
      <c r="D18" s="16">
        <v>243060.42</v>
      </c>
      <c r="E18" s="16">
        <v>290307.71999999997</v>
      </c>
      <c r="F18" s="16">
        <v>286614.12</v>
      </c>
      <c r="G18" s="16">
        <v>277491.59000000003</v>
      </c>
      <c r="H18" s="16"/>
      <c r="I18" s="16"/>
      <c r="J18" s="16"/>
      <c r="K18" s="16"/>
      <c r="L18" s="16"/>
      <c r="M18" s="16"/>
      <c r="N18" s="16"/>
      <c r="O18" s="32"/>
      <c r="P18" s="34">
        <f t="shared" si="1"/>
        <v>1097473.8500000001</v>
      </c>
    </row>
    <row r="19" spans="1:18" x14ac:dyDescent="0.25">
      <c r="A19" s="25" t="s">
        <v>7</v>
      </c>
      <c r="B19" s="28">
        <f>+B20+B21+B22+B23+B24+B25+B26+B27+B28</f>
        <v>13638544</v>
      </c>
      <c r="C19" s="28">
        <f>+C20+C21+C22+C23+C24+C25+C26+C27+C28</f>
        <v>13031654</v>
      </c>
      <c r="D19" s="30">
        <f>SUM(D20:D28)</f>
        <v>0</v>
      </c>
      <c r="E19" s="30">
        <f t="shared" ref="E19:O19" si="2">SUM(E20:E28)</f>
        <v>84960</v>
      </c>
      <c r="F19" s="30">
        <f t="shared" si="2"/>
        <v>1151356.6000000001</v>
      </c>
      <c r="G19" s="30">
        <f t="shared" si="2"/>
        <v>310194.27999999997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>SUM(D19:O19)</f>
        <v>1546510.8800000001</v>
      </c>
    </row>
    <row r="20" spans="1:18" x14ac:dyDescent="0.25">
      <c r="A20" s="2" t="s">
        <v>8</v>
      </c>
      <c r="B20" s="12">
        <v>2236620</v>
      </c>
      <c r="C20" s="12">
        <v>2236620</v>
      </c>
      <c r="D20" s="16"/>
      <c r="E20" s="16"/>
      <c r="F20" s="16">
        <v>27468.6</v>
      </c>
      <c r="G20" s="16">
        <v>185022.68</v>
      </c>
      <c r="H20" s="16"/>
      <c r="I20" s="16"/>
      <c r="J20" s="16"/>
      <c r="K20" s="16"/>
      <c r="L20" s="16"/>
      <c r="M20" s="16"/>
      <c r="N20" s="16"/>
      <c r="O20" s="32"/>
      <c r="P20" s="34">
        <f t="shared" ref="P20:P28" si="3">SUM(D20:O20)</f>
        <v>212491.28</v>
      </c>
    </row>
    <row r="21" spans="1:18" x14ac:dyDescent="0.25">
      <c r="A21" s="2" t="s">
        <v>9</v>
      </c>
      <c r="B21" s="12">
        <v>60000</v>
      </c>
      <c r="C21" s="12">
        <v>60000</v>
      </c>
      <c r="D21" s="16"/>
      <c r="E21" s="16"/>
      <c r="F21" s="16"/>
      <c r="G21" s="16">
        <v>2260</v>
      </c>
      <c r="H21" s="16"/>
      <c r="I21" s="16"/>
      <c r="J21" s="16"/>
      <c r="K21" s="16"/>
      <c r="L21" s="16"/>
      <c r="M21" s="16"/>
      <c r="N21" s="16"/>
      <c r="O21" s="32"/>
      <c r="P21" s="34">
        <f t="shared" si="3"/>
        <v>2260</v>
      </c>
    </row>
    <row r="22" spans="1:18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2"/>
      <c r="P22" s="34">
        <f t="shared" si="3"/>
        <v>0</v>
      </c>
      <c r="R22" s="23"/>
    </row>
    <row r="23" spans="1:18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2"/>
      <c r="P23" s="34">
        <f t="shared" si="3"/>
        <v>0</v>
      </c>
      <c r="R23" s="29"/>
    </row>
    <row r="24" spans="1:18" x14ac:dyDescent="0.25">
      <c r="A24" s="2" t="s">
        <v>12</v>
      </c>
      <c r="B24" s="12">
        <v>10367302</v>
      </c>
      <c r="C24" s="12">
        <v>9760412</v>
      </c>
      <c r="D24" s="16"/>
      <c r="E24" s="16">
        <v>84960</v>
      </c>
      <c r="F24" s="16">
        <v>1123888</v>
      </c>
      <c r="G24" s="16"/>
      <c r="H24" s="16"/>
      <c r="I24" s="16"/>
      <c r="J24" s="16"/>
      <c r="K24" s="16"/>
      <c r="L24" s="16"/>
      <c r="M24" s="16"/>
      <c r="N24" s="16"/>
      <c r="O24" s="32"/>
      <c r="P24" s="34">
        <f t="shared" si="3"/>
        <v>1208848</v>
      </c>
    </row>
    <row r="25" spans="1:18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2"/>
      <c r="P25" s="34">
        <f t="shared" si="3"/>
        <v>0</v>
      </c>
    </row>
    <row r="26" spans="1:18" ht="30" x14ac:dyDescent="0.25">
      <c r="A26" s="2" t="s">
        <v>14</v>
      </c>
      <c r="B26" s="15">
        <v>200000</v>
      </c>
      <c r="C26" s="15">
        <v>200000</v>
      </c>
      <c r="D26" s="16"/>
      <c r="E26" s="16"/>
      <c r="F26" s="16"/>
      <c r="G26" s="16">
        <v>12540</v>
      </c>
      <c r="H26" s="16"/>
      <c r="I26" s="16"/>
      <c r="J26" s="16"/>
      <c r="K26" s="16"/>
      <c r="L26" s="16"/>
      <c r="M26" s="16"/>
      <c r="N26" s="16"/>
      <c r="O26" s="32"/>
      <c r="P26" s="34">
        <f t="shared" si="3"/>
        <v>12540</v>
      </c>
    </row>
    <row r="27" spans="1:18" x14ac:dyDescent="0.25">
      <c r="A27" s="2" t="s">
        <v>15</v>
      </c>
      <c r="B27" s="12">
        <v>679622</v>
      </c>
      <c r="C27" s="12">
        <v>679622</v>
      </c>
      <c r="D27" s="16"/>
      <c r="E27" s="16"/>
      <c r="F27" s="16"/>
      <c r="G27" s="16">
        <v>58062.75</v>
      </c>
      <c r="H27" s="16"/>
      <c r="I27" s="16"/>
      <c r="J27" s="16"/>
      <c r="K27" s="16"/>
      <c r="L27" s="16"/>
      <c r="M27" s="16"/>
      <c r="N27" s="16"/>
      <c r="O27" s="32"/>
      <c r="P27" s="34">
        <f t="shared" si="3"/>
        <v>58062.75</v>
      </c>
    </row>
    <row r="28" spans="1:18" x14ac:dyDescent="0.25">
      <c r="A28" s="2" t="s">
        <v>36</v>
      </c>
      <c r="B28" s="11">
        <v>45000</v>
      </c>
      <c r="C28" s="11">
        <v>45000</v>
      </c>
      <c r="D28" s="16"/>
      <c r="E28" s="16"/>
      <c r="F28" s="16"/>
      <c r="G28" s="16">
        <v>52308.85</v>
      </c>
      <c r="H28" s="16"/>
      <c r="I28" s="16"/>
      <c r="J28" s="16"/>
      <c r="K28" s="16"/>
      <c r="L28" s="16"/>
      <c r="M28" s="16"/>
      <c r="N28" s="16"/>
      <c r="O28" s="32"/>
      <c r="P28" s="34">
        <f t="shared" si="3"/>
        <v>52308.85</v>
      </c>
    </row>
    <row r="29" spans="1:18" x14ac:dyDescent="0.25">
      <c r="A29" s="25" t="s">
        <v>16</v>
      </c>
      <c r="B29" s="28">
        <f>+B30+B31+B32+B33+B34+B35+B36+B37+B38</f>
        <v>2580000</v>
      </c>
      <c r="C29" s="28">
        <f>+C30+C31+C32+C33+C34+C35+C36+C37+C38</f>
        <v>2580000</v>
      </c>
      <c r="D29" s="30">
        <f>SUM(D30:D38)</f>
        <v>0</v>
      </c>
      <c r="E29" s="30">
        <f t="shared" ref="E29:O29" si="4">SUM(E30:E38)</f>
        <v>0</v>
      </c>
      <c r="F29" s="30">
        <f t="shared" si="4"/>
        <v>0</v>
      </c>
      <c r="G29" s="30">
        <f t="shared" si="4"/>
        <v>117531.3</v>
      </c>
      <c r="H29" s="30">
        <f t="shared" si="4"/>
        <v>0</v>
      </c>
      <c r="I29" s="30">
        <f t="shared" si="4"/>
        <v>0</v>
      </c>
      <c r="J29" s="30">
        <f t="shared" si="4"/>
        <v>0</v>
      </c>
      <c r="K29" s="30">
        <f t="shared" si="4"/>
        <v>0</v>
      </c>
      <c r="L29" s="30">
        <f t="shared" si="4"/>
        <v>0</v>
      </c>
      <c r="M29" s="30">
        <f t="shared" si="4"/>
        <v>0</v>
      </c>
      <c r="N29" s="30">
        <f t="shared" si="4"/>
        <v>0</v>
      </c>
      <c r="O29" s="30">
        <f t="shared" si="4"/>
        <v>0</v>
      </c>
      <c r="P29" s="30">
        <f>SUM(D29:O29)</f>
        <v>117531.3</v>
      </c>
    </row>
    <row r="30" spans="1:18" x14ac:dyDescent="0.25">
      <c r="A30" s="2" t="s">
        <v>17</v>
      </c>
      <c r="B30" s="12">
        <v>100000</v>
      </c>
      <c r="C30" s="12">
        <v>100000</v>
      </c>
      <c r="D30" s="16"/>
      <c r="E30" s="16"/>
      <c r="F30" s="16"/>
      <c r="G30" s="16">
        <v>46220.5</v>
      </c>
      <c r="H30" s="16"/>
      <c r="I30" s="16"/>
      <c r="J30" s="16"/>
      <c r="K30" s="16"/>
      <c r="L30" s="16"/>
      <c r="M30" s="16"/>
      <c r="N30" s="16"/>
      <c r="O30" s="32"/>
      <c r="P30" s="34">
        <f t="shared" ref="P30:P38" si="5">SUM(D30:O30)</f>
        <v>46220.5</v>
      </c>
    </row>
    <row r="31" spans="1:18" x14ac:dyDescent="0.25">
      <c r="A31" s="2" t="s">
        <v>18</v>
      </c>
      <c r="B31" s="12">
        <v>180000</v>
      </c>
      <c r="C31" s="12">
        <v>180000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4">
        <f t="shared" si="5"/>
        <v>0</v>
      </c>
    </row>
    <row r="32" spans="1:18" x14ac:dyDescent="0.25">
      <c r="A32" s="2" t="s">
        <v>19</v>
      </c>
      <c r="B32" s="12">
        <v>300000</v>
      </c>
      <c r="C32" s="12">
        <v>300000</v>
      </c>
      <c r="D32" s="16"/>
      <c r="E32" s="16"/>
      <c r="F32" s="16"/>
      <c r="G32" s="16">
        <v>395</v>
      </c>
      <c r="H32" s="16"/>
      <c r="I32" s="16"/>
      <c r="J32" s="16"/>
      <c r="K32" s="16"/>
      <c r="L32" s="16"/>
      <c r="M32" s="16"/>
      <c r="N32" s="16"/>
      <c r="O32" s="32"/>
      <c r="P32" s="34">
        <f t="shared" si="5"/>
        <v>395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2"/>
      <c r="P33" s="34">
        <f t="shared" si="5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>
        <v>24810.5</v>
      </c>
      <c r="H34" s="16"/>
      <c r="I34" s="16"/>
      <c r="J34" s="16"/>
      <c r="K34" s="16"/>
      <c r="L34" s="16"/>
      <c r="M34" s="16"/>
      <c r="N34" s="16"/>
      <c r="O34" s="32"/>
      <c r="P34" s="34">
        <f t="shared" si="5"/>
        <v>24810.5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2"/>
      <c r="P35" s="34">
        <f t="shared" si="5"/>
        <v>0</v>
      </c>
    </row>
    <row r="36" spans="1:16" x14ac:dyDescent="0.25">
      <c r="A36" s="2" t="s">
        <v>23</v>
      </c>
      <c r="B36" s="12">
        <v>1800000</v>
      </c>
      <c r="C36" s="12">
        <v>1800000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  <c r="P36" s="34">
        <f t="shared" si="5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/>
      <c r="P37" s="34">
        <f t="shared" si="5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>
        <v>46105.3</v>
      </c>
      <c r="H38" s="16"/>
      <c r="I38" s="16"/>
      <c r="J38" s="16"/>
      <c r="K38" s="16"/>
      <c r="L38" s="16"/>
      <c r="M38" s="16"/>
      <c r="N38" s="16"/>
      <c r="O38" s="32"/>
      <c r="P38" s="34">
        <f t="shared" si="5"/>
        <v>46105.3</v>
      </c>
    </row>
    <row r="39" spans="1:16" x14ac:dyDescent="0.25">
      <c r="A39" s="25" t="s">
        <v>25</v>
      </c>
      <c r="B39" s="27">
        <f>+B40</f>
        <v>1993111</v>
      </c>
      <c r="C39" s="27">
        <f>+C40</f>
        <v>3600001</v>
      </c>
      <c r="D39" s="27">
        <f>+D40</f>
        <v>300000</v>
      </c>
      <c r="E39" s="27">
        <f t="shared" ref="E39:N39" si="6">+E40</f>
        <v>300000</v>
      </c>
      <c r="F39" s="27">
        <f t="shared" si="6"/>
        <v>300000</v>
      </c>
      <c r="G39" s="27">
        <f t="shared" si="6"/>
        <v>300000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  <c r="O39" s="27"/>
      <c r="P39" s="30">
        <f>SUM(D39:O39)</f>
        <v>1200000</v>
      </c>
    </row>
    <row r="40" spans="1:16" x14ac:dyDescent="0.25">
      <c r="A40" s="2" t="s">
        <v>26</v>
      </c>
      <c r="B40" s="11">
        <v>1993111</v>
      </c>
      <c r="C40" s="11">
        <v>3600001</v>
      </c>
      <c r="D40" s="16">
        <v>300000</v>
      </c>
      <c r="E40" s="16">
        <v>300000</v>
      </c>
      <c r="F40" s="16">
        <v>300000</v>
      </c>
      <c r="G40" s="16">
        <v>300000</v>
      </c>
      <c r="H40" s="16"/>
      <c r="I40" s="16"/>
      <c r="J40" s="16"/>
      <c r="K40" s="16"/>
      <c r="L40" s="16"/>
      <c r="M40" s="16"/>
      <c r="N40" s="16"/>
      <c r="O40" s="31"/>
      <c r="P40" s="34">
        <f>SUM(D40:O40)</f>
        <v>1200000</v>
      </c>
    </row>
    <row r="41" spans="1:16" x14ac:dyDescent="0.25">
      <c r="A41" s="25" t="s">
        <v>27</v>
      </c>
      <c r="B41" s="28">
        <f>+B42+B43+B44+B45+B46+B47+B48+B49+B50</f>
        <v>403065</v>
      </c>
      <c r="C41" s="28">
        <f>+C42+C43+C44+C45+C46+C47+C48+C49+C50</f>
        <v>403065</v>
      </c>
      <c r="D41" s="30">
        <f>SUM(D42:D50)</f>
        <v>0</v>
      </c>
      <c r="E41" s="30">
        <f t="shared" ref="E41:O41" si="7">SUM(E42:E50)</f>
        <v>0</v>
      </c>
      <c r="F41" s="30">
        <f t="shared" si="7"/>
        <v>0</v>
      </c>
      <c r="G41" s="30">
        <f t="shared" si="7"/>
        <v>0</v>
      </c>
      <c r="H41" s="30">
        <f t="shared" si="7"/>
        <v>0</v>
      </c>
      <c r="I41" s="30">
        <f t="shared" si="7"/>
        <v>0</v>
      </c>
      <c r="J41" s="30">
        <f t="shared" si="7"/>
        <v>0</v>
      </c>
      <c r="K41" s="30">
        <f t="shared" si="7"/>
        <v>0</v>
      </c>
      <c r="L41" s="30">
        <f t="shared" si="7"/>
        <v>0</v>
      </c>
      <c r="M41" s="30">
        <f t="shared" si="7"/>
        <v>0</v>
      </c>
      <c r="N41" s="30">
        <f t="shared" si="7"/>
        <v>0</v>
      </c>
      <c r="O41" s="30">
        <f t="shared" si="7"/>
        <v>0</v>
      </c>
      <c r="P41" s="30">
        <f>SUM(D41:O41)</f>
        <v>0</v>
      </c>
    </row>
    <row r="42" spans="1:16" x14ac:dyDescent="0.25">
      <c r="A42" s="2" t="s">
        <v>28</v>
      </c>
      <c r="B42" s="11">
        <v>403065</v>
      </c>
      <c r="C42" s="11">
        <v>403065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2"/>
      <c r="P42" s="34">
        <f t="shared" ref="P42:P50" si="8">SUM(D42:O42)</f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2"/>
      <c r="P43" s="34">
        <f t="shared" si="8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2"/>
      <c r="P44" s="34">
        <f t="shared" si="8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2"/>
      <c r="P45" s="34">
        <f t="shared" si="8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4">
        <f t="shared" si="8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2"/>
      <c r="P47" s="34">
        <f t="shared" si="8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2"/>
      <c r="P48" s="34">
        <f t="shared" si="8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2"/>
      <c r="P49" s="34">
        <f t="shared" si="8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2"/>
      <c r="P50" s="34">
        <f t="shared" si="8"/>
        <v>0</v>
      </c>
    </row>
    <row r="51" spans="1:16" x14ac:dyDescent="0.25">
      <c r="A51" s="25" t="s">
        <v>41</v>
      </c>
      <c r="B51" s="28"/>
      <c r="C51" s="28">
        <f>+C52+C53+C54+C55</f>
        <v>0</v>
      </c>
      <c r="D51" s="30">
        <f>SUM(D52:D55)</f>
        <v>0</v>
      </c>
      <c r="E51" s="30">
        <f t="shared" ref="E51:O51" si="9">SUM(E52:E55)</f>
        <v>0</v>
      </c>
      <c r="F51" s="30">
        <f t="shared" si="9"/>
        <v>0</v>
      </c>
      <c r="G51" s="30">
        <f t="shared" si="9"/>
        <v>0</v>
      </c>
      <c r="H51" s="30">
        <f t="shared" si="9"/>
        <v>0</v>
      </c>
      <c r="I51" s="30">
        <f t="shared" si="9"/>
        <v>0</v>
      </c>
      <c r="J51" s="30">
        <f t="shared" si="9"/>
        <v>0</v>
      </c>
      <c r="K51" s="30">
        <f t="shared" si="9"/>
        <v>0</v>
      </c>
      <c r="L51" s="30">
        <f t="shared" si="9"/>
        <v>0</v>
      </c>
      <c r="M51" s="30">
        <f t="shared" si="9"/>
        <v>0</v>
      </c>
      <c r="N51" s="30">
        <f t="shared" si="9"/>
        <v>0</v>
      </c>
      <c r="O51" s="30">
        <f t="shared" si="9"/>
        <v>0</v>
      </c>
      <c r="P51" s="30">
        <f>SUM(D51:O51)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2"/>
      <c r="P52" s="34">
        <f t="shared" ref="P52:P55" si="10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2"/>
      <c r="P53" s="34">
        <f t="shared" si="10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2"/>
      <c r="P54" s="34">
        <f t="shared" si="10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2"/>
      <c r="P55" s="34">
        <f t="shared" si="10"/>
        <v>0</v>
      </c>
    </row>
    <row r="56" spans="1:16" s="24" customFormat="1" ht="15.75" x14ac:dyDescent="0.25">
      <c r="A56" s="3" t="s">
        <v>67</v>
      </c>
      <c r="B56" s="10">
        <f t="shared" ref="B56:G56" si="11">SUM(B13+B19+B29+B39+B41+B51)</f>
        <v>61384720</v>
      </c>
      <c r="C56" s="10">
        <f t="shared" si="11"/>
        <v>61384720</v>
      </c>
      <c r="D56" s="33">
        <f t="shared" si="11"/>
        <v>2163060.42</v>
      </c>
      <c r="E56" s="33">
        <f t="shared" si="11"/>
        <v>2602267.7199999997</v>
      </c>
      <c r="F56" s="33">
        <f t="shared" si="11"/>
        <v>4182084.7100000004</v>
      </c>
      <c r="G56" s="33">
        <f t="shared" si="11"/>
        <v>2848217.1699999995</v>
      </c>
      <c r="H56" s="33">
        <f t="shared" ref="H56:O56" si="12">SUM(H13+H19+H29+H39+H41+H51)</f>
        <v>0</v>
      </c>
      <c r="I56" s="33">
        <f t="shared" si="12"/>
        <v>0</v>
      </c>
      <c r="J56" s="33">
        <f t="shared" si="12"/>
        <v>0</v>
      </c>
      <c r="K56" s="33">
        <f t="shared" si="12"/>
        <v>0</v>
      </c>
      <c r="L56" s="33">
        <f t="shared" si="12"/>
        <v>0</v>
      </c>
      <c r="M56" s="33">
        <f t="shared" si="12"/>
        <v>0</v>
      </c>
      <c r="N56" s="33">
        <f t="shared" si="12"/>
        <v>0</v>
      </c>
      <c r="O56" s="33">
        <f t="shared" si="12"/>
        <v>0</v>
      </c>
      <c r="P56" s="33">
        <f>SUM(P13+P19+P29+P39+P41+P51)</f>
        <v>11795630.020000001</v>
      </c>
    </row>
    <row r="57" spans="1:16" x14ac:dyDescent="0.25">
      <c r="B57" s="11"/>
      <c r="C57" s="16"/>
    </row>
    <row r="58" spans="1:16" ht="30" x14ac:dyDescent="0.25">
      <c r="A58" s="38" t="s">
        <v>68</v>
      </c>
      <c r="B58" s="38"/>
      <c r="C58" s="16"/>
    </row>
    <row r="59" spans="1:16" ht="30" x14ac:dyDescent="0.25">
      <c r="A59" s="38" t="s">
        <v>69</v>
      </c>
      <c r="B59" s="38"/>
      <c r="C59" s="16"/>
    </row>
    <row r="60" spans="1:16" ht="60" x14ac:dyDescent="0.25">
      <c r="A60" s="38" t="s">
        <v>70</v>
      </c>
      <c r="B60" s="38"/>
      <c r="C60" s="16"/>
    </row>
    <row r="61" spans="1:16" x14ac:dyDescent="0.25">
      <c r="A61" s="35"/>
      <c r="B61" s="35"/>
      <c r="C61" s="8"/>
    </row>
    <row r="62" spans="1:16" x14ac:dyDescent="0.25">
      <c r="A62" s="17"/>
      <c r="B62" s="18"/>
      <c r="C62" s="8"/>
    </row>
    <row r="63" spans="1:16" x14ac:dyDescent="0.25">
      <c r="A63" s="6" t="s">
        <v>49</v>
      </c>
      <c r="B63" s="39" t="s">
        <v>50</v>
      </c>
      <c r="C63" s="19"/>
      <c r="D63" s="9"/>
      <c r="E63" s="9"/>
      <c r="F63" s="14"/>
      <c r="G63" s="40"/>
      <c r="H63" s="41"/>
    </row>
    <row r="64" spans="1:16" x14ac:dyDescent="0.25">
      <c r="A64" s="6"/>
      <c r="B64" s="11"/>
      <c r="C64" s="19"/>
      <c r="D64" s="40"/>
      <c r="E64" s="41"/>
      <c r="F64" s="9"/>
      <c r="G64" s="9"/>
      <c r="H64" s="9"/>
    </row>
    <row r="65" spans="1:2" x14ac:dyDescent="0.25">
      <c r="A65" s="6"/>
      <c r="B65" s="11"/>
    </row>
    <row r="66" spans="1:2" x14ac:dyDescent="0.25">
      <c r="A66" s="20"/>
      <c r="B66" s="13"/>
    </row>
    <row r="67" spans="1:2" x14ac:dyDescent="0.25">
      <c r="A67" s="36" t="s">
        <v>71</v>
      </c>
      <c r="B67" s="37" t="s">
        <v>46</v>
      </c>
    </row>
    <row r="68" spans="1:2" x14ac:dyDescent="0.25">
      <c r="A68" s="14" t="s">
        <v>73</v>
      </c>
      <c r="B68" s="14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2025-05-07T21:59:55Z</cp:lastPrinted>
  <dcterms:created xsi:type="dcterms:W3CDTF">2018-04-17T18:57:16Z</dcterms:created>
  <dcterms:modified xsi:type="dcterms:W3CDTF">2025-11-03T17:00:47Z</dcterms:modified>
</cp:coreProperties>
</file>