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<sst xmlns="http://schemas.openxmlformats.org/spreadsheetml/2006/main" count="75" uniqueCount="75">
  <si>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</si>
  <si>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</si>
  <si>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</si>
  <si>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</si>
  <si>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</si>
  <si>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</si>
  <si>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</si>
  <si>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</si>
  <si>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</si>
  <si>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</si>
  <si>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</si>
  <si>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</si>
  <si>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</si>
  <si>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</si>
  <si>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</si>
  <si>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</si>
  <si>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</si>
  <si>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</si>
  <si>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</si>
  <si>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</si>
  <si>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</si>
  <si>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</si>
  <si>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</si>
  <si>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</si>
  <si>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</si>
  <si>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</si>
  <si>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</si>
  <si>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</si>
  <si>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</si>
  <si>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</si>
  <si>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</si>
  <si>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</si>
  <si>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</si>
  <si>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</si>
  <si>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</si>
  <si>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</si>
  <si>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</si>
  <si>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</si>
  <si>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</si>
  <si>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</si>
  <si>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</si>
  <si>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</si>
  <si>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</si>
  <si>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</si>
  <si>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</si>
  <si>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</si>
  <si>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</si>
  <si>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</si>
  <si>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</si>
  <si>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</si>
  <si>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</si>
  <si>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</si>
  <si>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</si>
  <si>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</si>
  <si>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</si>
  <si>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</si>
  <si>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</si>
  <si>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</si>
  <si>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</si>
  <si>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</si>
  <si>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</si>
  <si>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</si>
  <si>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</si>
  <si>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</si>
  <si>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</si>
  <si>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</si>
  <si>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</si>
  <si>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</si>
  <si>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</si>
  <si>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</si>
  <si>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</si>
  <si>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</si>
  <si>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</si>
  <si>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DEL 1 AL 30 DE NOVIEMBRE 2025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</si>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</sst>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0" applyNumberFormat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topLeftCell="A46" zoomScaleNormal="100" workbookViewId="0">
      <pane xSplit="1" topLeftCell="B1" activePane="topRight" state="frozen"/>
      <selection pane="topRight" activeCell="A2" sqref="A2:P68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5" width="9.85546875" customWidth="1"/>
    <col min="16" max="16" width="14.140625" bestFit="1" customWidth="1"/>
  </cols>
  <sheetData>
    <row r="2" spans="1:17" x14ac:dyDescent="0.25">
      <c r="A2" t="s">
        <v>72</v>
      </c>
    </row>
    <row r="6" spans="1:17" ht="15.75" x14ac:dyDescent="0.25">
      <c r="A6" s="36"/>
      <c r="B6" s="36"/>
      <c r="C6" s="36"/>
      <c r="E6" s="6"/>
    </row>
    <row r="7" spans="1:17" ht="18.75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7" ht="18.75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ht="20.25" customHeight="1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7" ht="31.5" x14ac:dyDescent="0.25">
      <c r="A10" s="4" t="s">
        <v>0</v>
      </c>
      <c r="B10" s="5" t="s">
        <v>48</v>
      </c>
      <c r="C10" s="5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7" ht="15.75" customHeight="1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1" t="s">
        <v>2</v>
      </c>
      <c r="B13" s="22">
        <f>+B14+B15+B16+B17+B18</f>
        <v>42770000</v>
      </c>
      <c r="C13" s="22">
        <f>+C14+C15+C16+C17+C18</f>
        <v>41770000</v>
      </c>
      <c r="D13" s="26">
        <f>SUM(D14:D18)</f>
        <v>1863060.42</v>
      </c>
      <c r="E13" s="26">
        <f t="shared" ref="E13:G13" si="0">SUM(E14:E18)</f>
        <v>2217307.7199999997</v>
      </c>
      <c r="F13" s="26">
        <f t="shared" si="0"/>
        <v>2730728.1100000003</v>
      </c>
      <c r="G13" s="26">
        <f t="shared" si="0"/>
        <v>2120491.59</v>
      </c>
      <c r="H13" s="26">
        <f>SUM(H14:H18)</f>
        <v>2641202.59</v>
      </c>
      <c r="I13" s="26">
        <f>SUM(I14:I18)</f>
        <v>2328193.59</v>
      </c>
      <c r="J13" s="26">
        <f t="shared" ref="J13:O13" si="1">SUM(J14:J18)</f>
        <v>2202261.09</v>
      </c>
      <c r="K13" s="26">
        <f t="shared" si="1"/>
        <v>2206261.09</v>
      </c>
      <c r="L13" s="26">
        <f t="shared" si="1"/>
        <v>2183952.36</v>
      </c>
      <c r="M13" s="26">
        <f t="shared" si="1"/>
        <v>7290514.4399999995</v>
      </c>
      <c r="N13" s="26">
        <f t="shared" si="1"/>
        <v>4686619.8499999996</v>
      </c>
      <c r="O13" s="26">
        <f t="shared" si="1"/>
        <v>0</v>
      </c>
      <c r="P13" s="26">
        <f>SUM(D13:O13)</f>
        <v>32470592.850000001</v>
      </c>
    </row>
    <row r="14" spans="1:17" x14ac:dyDescent="0.25">
      <c r="A14" s="2" t="s">
        <v>3</v>
      </c>
      <c r="B14" s="11">
        <v>34750000</v>
      </c>
      <c r="C14" s="11">
        <v>28925725</v>
      </c>
      <c r="D14" s="14">
        <v>1585000</v>
      </c>
      <c r="E14" s="14">
        <v>1892000</v>
      </c>
      <c r="F14" s="14">
        <v>2409113.9900000002</v>
      </c>
      <c r="G14" s="14">
        <v>1808000</v>
      </c>
      <c r="H14" s="14">
        <v>1798000</v>
      </c>
      <c r="I14" s="14">
        <v>1988000</v>
      </c>
      <c r="J14" s="14">
        <v>1813000</v>
      </c>
      <c r="K14" s="14">
        <v>1813000</v>
      </c>
      <c r="L14" s="14">
        <v>1793666.67</v>
      </c>
      <c r="M14" s="14">
        <v>1848000</v>
      </c>
      <c r="N14" s="14">
        <v>4291972.26</v>
      </c>
      <c r="O14" s="28"/>
      <c r="P14" s="30">
        <f>SUM(D14:O14)</f>
        <v>23039752.920000002</v>
      </c>
      <c r="Q14" s="25"/>
    </row>
    <row r="15" spans="1:17" x14ac:dyDescent="0.25">
      <c r="A15" s="2" t="s">
        <v>4</v>
      </c>
      <c r="B15" s="11">
        <v>2000000</v>
      </c>
      <c r="C15" s="11">
        <v>7400000</v>
      </c>
      <c r="D15" s="14">
        <v>35000</v>
      </c>
      <c r="E15" s="14">
        <v>35000</v>
      </c>
      <c r="F15" s="14">
        <v>35000</v>
      </c>
      <c r="G15" s="14">
        <v>35000</v>
      </c>
      <c r="H15" s="14">
        <v>567250</v>
      </c>
      <c r="I15" s="14">
        <v>35000</v>
      </c>
      <c r="J15" s="14">
        <v>111000</v>
      </c>
      <c r="K15" s="14">
        <v>115000</v>
      </c>
      <c r="L15" s="14">
        <v>115000</v>
      </c>
      <c r="M15" s="14">
        <v>5158866.8499999996</v>
      </c>
      <c r="N15" s="14">
        <v>111000</v>
      </c>
      <c r="O15" s="28"/>
      <c r="P15" s="30">
        <f t="shared" ref="P15:P18" si="2">SUM(D15:O15)</f>
        <v>6353116.8499999996</v>
      </c>
    </row>
    <row r="16" spans="1:17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30">
        <f t="shared" si="2"/>
        <v>0</v>
      </c>
    </row>
    <row r="17" spans="1:18" x14ac:dyDescent="0.25">
      <c r="A17" s="2" t="s">
        <v>5</v>
      </c>
      <c r="B17" s="11">
        <v>1000000</v>
      </c>
      <c r="C17" s="11">
        <v>424275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30">
        <f>SUM(D17:O17)</f>
        <v>0</v>
      </c>
    </row>
    <row r="18" spans="1:18" x14ac:dyDescent="0.25">
      <c r="A18" s="2" t="s">
        <v>6</v>
      </c>
      <c r="B18" s="10">
        <v>5020000</v>
      </c>
      <c r="C18" s="10">
        <v>5020000</v>
      </c>
      <c r="D18" s="14">
        <v>243060.42</v>
      </c>
      <c r="E18" s="14">
        <v>290307.71999999997</v>
      </c>
      <c r="F18" s="14">
        <v>286614.12</v>
      </c>
      <c r="G18" s="14">
        <v>277491.59000000003</v>
      </c>
      <c r="H18" s="14">
        <v>275952.59000000003</v>
      </c>
      <c r="I18" s="14">
        <v>305193.59000000003</v>
      </c>
      <c r="J18" s="14">
        <v>278261.09000000003</v>
      </c>
      <c r="K18" s="14">
        <v>278261.09000000003</v>
      </c>
      <c r="L18" s="14">
        <v>275285.69</v>
      </c>
      <c r="M18" s="14">
        <v>283647.59000000003</v>
      </c>
      <c r="N18" s="14">
        <v>283647.59000000003</v>
      </c>
      <c r="O18" s="28"/>
      <c r="P18" s="30">
        <f t="shared" si="2"/>
        <v>3077723.08</v>
      </c>
    </row>
    <row r="19" spans="1:18" x14ac:dyDescent="0.25">
      <c r="A19" s="21" t="s">
        <v>7</v>
      </c>
      <c r="B19" s="24">
        <f>+B20+B21+B22+B23+B24+B25+B26+B27+B28</f>
        <v>13638544</v>
      </c>
      <c r="C19" s="24">
        <f>+C20+C21+C22+C23+C24+C25+C26+C27+C28</f>
        <v>13247654</v>
      </c>
      <c r="D19" s="26">
        <f>SUM(D20:D28)</f>
        <v>0</v>
      </c>
      <c r="E19" s="26">
        <f t="shared" ref="E19:G19" si="3">SUM(E20:E28)</f>
        <v>84960</v>
      </c>
      <c r="F19" s="26">
        <f t="shared" si="3"/>
        <v>1151356.6000000001</v>
      </c>
      <c r="G19" s="26">
        <f t="shared" si="3"/>
        <v>310194.27999999997</v>
      </c>
      <c r="H19" s="26">
        <f>SUM(H20:H28)</f>
        <v>787067.33</v>
      </c>
      <c r="I19" s="26">
        <f>SUM(I20:I28)</f>
        <v>811298.5</v>
      </c>
      <c r="J19" s="26">
        <f t="shared" ref="J19:O19" si="4">SUM(J20:J28)</f>
        <v>883358.69000000006</v>
      </c>
      <c r="K19" s="26">
        <f>SUM(K20:K28)</f>
        <v>973778.19</v>
      </c>
      <c r="L19" s="26">
        <f t="shared" si="4"/>
        <v>546151.46</v>
      </c>
      <c r="M19" s="26">
        <f t="shared" si="4"/>
        <v>845137.09</v>
      </c>
      <c r="N19" s="26">
        <f t="shared" si="4"/>
        <v>516210.66</v>
      </c>
      <c r="O19" s="26">
        <f t="shared" si="4"/>
        <v>0</v>
      </c>
      <c r="P19" s="26">
        <f>SUM(D19:O19)</f>
        <v>6909512.7999999998</v>
      </c>
    </row>
    <row r="20" spans="1:18" x14ac:dyDescent="0.25">
      <c r="A20" s="2" t="s">
        <v>8</v>
      </c>
      <c r="B20" s="11">
        <v>2236620</v>
      </c>
      <c r="C20" s="11">
        <v>2066620</v>
      </c>
      <c r="D20" s="14"/>
      <c r="E20" s="14"/>
      <c r="F20" s="14">
        <v>27468.6</v>
      </c>
      <c r="G20" s="14">
        <v>185022.68</v>
      </c>
      <c r="H20" s="14">
        <v>177243.33</v>
      </c>
      <c r="I20" s="14">
        <v>134659.03</v>
      </c>
      <c r="J20" s="14">
        <v>23157.919999999998</v>
      </c>
      <c r="K20" s="14">
        <v>88801.26</v>
      </c>
      <c r="L20" s="14">
        <v>29940.799999999999</v>
      </c>
      <c r="M20" s="14">
        <v>187145.34</v>
      </c>
      <c r="N20" s="14"/>
      <c r="O20" s="28"/>
      <c r="P20" s="30">
        <f t="shared" ref="P20:P28" si="5">SUM(D20:O20)</f>
        <v>853438.96000000008</v>
      </c>
    </row>
    <row r="21" spans="1:18" x14ac:dyDescent="0.25">
      <c r="A21" s="2" t="s">
        <v>9</v>
      </c>
      <c r="B21" s="11">
        <v>60000</v>
      </c>
      <c r="C21" s="11">
        <v>130000</v>
      </c>
      <c r="D21" s="14"/>
      <c r="E21" s="14"/>
      <c r="F21" s="14"/>
      <c r="G21" s="14">
        <v>2260</v>
      </c>
      <c r="H21" s="14"/>
      <c r="I21" s="14"/>
      <c r="J21" s="14"/>
      <c r="K21" s="14"/>
      <c r="L21" s="14"/>
      <c r="M21" s="14">
        <v>123026.6</v>
      </c>
      <c r="N21" s="14"/>
      <c r="O21" s="28"/>
      <c r="P21" s="30">
        <f t="shared" si="5"/>
        <v>125286.6</v>
      </c>
    </row>
    <row r="22" spans="1:18" x14ac:dyDescent="0.25">
      <c r="A22" s="2" t="s">
        <v>10</v>
      </c>
      <c r="B22" s="11">
        <v>50000</v>
      </c>
      <c r="C22" s="11">
        <v>201000</v>
      </c>
      <c r="D22" s="14"/>
      <c r="E22" s="14"/>
      <c r="F22" s="14"/>
      <c r="G22" s="14"/>
      <c r="H22" s="14"/>
      <c r="I22" s="14"/>
      <c r="J22" s="14"/>
      <c r="K22" s="14">
        <v>200657.25</v>
      </c>
      <c r="L22" s="14"/>
      <c r="M22" s="14"/>
      <c r="N22" s="14"/>
      <c r="O22" s="28"/>
      <c r="P22" s="30">
        <f t="shared" si="5"/>
        <v>200657.25</v>
      </c>
    </row>
    <row r="23" spans="1:18" ht="18" customHeight="1" x14ac:dyDescent="0.25">
      <c r="A23" s="2" t="s">
        <v>11</v>
      </c>
      <c r="B23" s="11"/>
      <c r="C23" s="11">
        <v>25000</v>
      </c>
      <c r="D23" s="14"/>
      <c r="E23" s="14"/>
      <c r="F23" s="14"/>
      <c r="G23" s="14"/>
      <c r="H23" s="14"/>
      <c r="I23" s="14"/>
      <c r="J23" s="14">
        <v>5000</v>
      </c>
      <c r="K23" s="14"/>
      <c r="L23" s="14"/>
      <c r="M23" s="14">
        <v>18000</v>
      </c>
      <c r="N23" s="14"/>
      <c r="O23" s="28"/>
      <c r="P23" s="30">
        <f t="shared" si="5"/>
        <v>23000</v>
      </c>
      <c r="R23" s="25"/>
    </row>
    <row r="24" spans="1:18" x14ac:dyDescent="0.25">
      <c r="A24" s="2" t="s">
        <v>12</v>
      </c>
      <c r="B24" s="11">
        <v>10367302</v>
      </c>
      <c r="C24" s="11">
        <v>9760412</v>
      </c>
      <c r="D24" s="14"/>
      <c r="E24" s="14">
        <v>84960</v>
      </c>
      <c r="F24" s="14">
        <v>1123888</v>
      </c>
      <c r="G24" s="14"/>
      <c r="H24" s="14">
        <v>609824</v>
      </c>
      <c r="I24" s="14">
        <v>561968.43999999994</v>
      </c>
      <c r="J24" s="14">
        <v>687966.22</v>
      </c>
      <c r="K24" s="14">
        <v>499166.22</v>
      </c>
      <c r="L24" s="14">
        <v>516210.66</v>
      </c>
      <c r="M24" s="14">
        <v>516210.66</v>
      </c>
      <c r="N24" s="14">
        <v>516210.66</v>
      </c>
      <c r="O24" s="28"/>
      <c r="P24" s="30">
        <f t="shared" si="5"/>
        <v>5116404.8600000003</v>
      </c>
    </row>
    <row r="25" spans="1:18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30">
        <f t="shared" si="5"/>
        <v>0</v>
      </c>
    </row>
    <row r="26" spans="1:18" ht="30" x14ac:dyDescent="0.25">
      <c r="A26" s="2" t="s">
        <v>14</v>
      </c>
      <c r="B26" s="13">
        <v>200000</v>
      </c>
      <c r="C26" s="13">
        <v>290000</v>
      </c>
      <c r="D26" s="14"/>
      <c r="E26" s="14"/>
      <c r="F26" s="14"/>
      <c r="G26" s="14">
        <v>12540</v>
      </c>
      <c r="H26" s="14"/>
      <c r="I26" s="14">
        <v>110917</v>
      </c>
      <c r="J26" s="14">
        <v>151911.67000000001</v>
      </c>
      <c r="K26" s="14"/>
      <c r="L26" s="14"/>
      <c r="M26" s="14"/>
      <c r="N26" s="14"/>
      <c r="O26" s="28"/>
      <c r="P26" s="30">
        <f t="shared" si="5"/>
        <v>275368.67000000004</v>
      </c>
    </row>
    <row r="27" spans="1:18" ht="30" x14ac:dyDescent="0.25">
      <c r="A27" s="2" t="s">
        <v>15</v>
      </c>
      <c r="B27" s="11">
        <v>679622</v>
      </c>
      <c r="C27" s="11">
        <v>494622</v>
      </c>
      <c r="D27" s="14"/>
      <c r="E27" s="14"/>
      <c r="F27" s="14"/>
      <c r="G27" s="14">
        <v>58062.75</v>
      </c>
      <c r="H27" s="14"/>
      <c r="I27" s="14">
        <v>3754.03</v>
      </c>
      <c r="J27" s="14">
        <v>15322.88</v>
      </c>
      <c r="K27" s="14">
        <v>57915.46</v>
      </c>
      <c r="L27" s="14"/>
      <c r="M27" s="14">
        <v>754.49</v>
      </c>
      <c r="N27" s="14"/>
      <c r="O27" s="28"/>
      <c r="P27" s="30">
        <f t="shared" si="5"/>
        <v>135809.60999999999</v>
      </c>
    </row>
    <row r="28" spans="1:18" x14ac:dyDescent="0.25">
      <c r="A28" s="2" t="s">
        <v>36</v>
      </c>
      <c r="B28" s="10">
        <v>45000</v>
      </c>
      <c r="C28" s="10">
        <v>280000</v>
      </c>
      <c r="D28" s="14"/>
      <c r="E28" s="14"/>
      <c r="F28" s="14"/>
      <c r="G28" s="14">
        <v>52308.85</v>
      </c>
      <c r="H28" s="14"/>
      <c r="I28" s="14"/>
      <c r="J28" s="14"/>
      <c r="K28" s="14">
        <v>127238</v>
      </c>
      <c r="L28" s="14"/>
      <c r="M28" s="14"/>
      <c r="N28" s="14"/>
      <c r="O28" s="28"/>
      <c r="P28" s="30">
        <f t="shared" si="5"/>
        <v>179546.85</v>
      </c>
    </row>
    <row r="29" spans="1:18" x14ac:dyDescent="0.25">
      <c r="A29" s="21" t="s">
        <v>16</v>
      </c>
      <c r="B29" s="24">
        <f>+B30+B31+B32+B33+B34+B35+B36+B37+B38</f>
        <v>2580000</v>
      </c>
      <c r="C29" s="24">
        <f>+C30+C31+C32+C33+C34+C35+C36+C37+C38</f>
        <v>1815000</v>
      </c>
      <c r="D29" s="26">
        <f>SUM(D30:D38)</f>
        <v>0</v>
      </c>
      <c r="E29" s="26">
        <f t="shared" ref="E29:H29" si="6">SUM(E30:E38)</f>
        <v>0</v>
      </c>
      <c r="F29" s="26">
        <f t="shared" si="6"/>
        <v>0</v>
      </c>
      <c r="G29" s="26">
        <f t="shared" si="6"/>
        <v>117531.3</v>
      </c>
      <c r="H29" s="26">
        <f t="shared" si="6"/>
        <v>0</v>
      </c>
      <c r="I29" s="26">
        <f>SUM(I30:I38)</f>
        <v>54942</v>
      </c>
      <c r="J29" s="26">
        <f t="shared" ref="J29:O29" si="7">SUM(J30:J38)</f>
        <v>60193.33</v>
      </c>
      <c r="K29" s="26">
        <f>SUM(K30:K38)</f>
        <v>64414.05</v>
      </c>
      <c r="L29" s="26">
        <f t="shared" si="7"/>
        <v>0</v>
      </c>
      <c r="M29" s="26">
        <f t="shared" si="7"/>
        <v>103770.85</v>
      </c>
      <c r="N29" s="26">
        <f t="shared" si="7"/>
        <v>50000</v>
      </c>
      <c r="O29" s="26">
        <f t="shared" si="7"/>
        <v>0</v>
      </c>
      <c r="P29" s="26">
        <f>SUM(D29:O29)</f>
        <v>450851.53</v>
      </c>
    </row>
    <row r="30" spans="1:18" x14ac:dyDescent="0.25">
      <c r="A30" s="2" t="s">
        <v>17</v>
      </c>
      <c r="B30" s="11">
        <v>100000</v>
      </c>
      <c r="C30" s="11">
        <v>121500</v>
      </c>
      <c r="D30" s="14"/>
      <c r="E30" s="14"/>
      <c r="F30" s="14"/>
      <c r="G30" s="14">
        <v>46220.5</v>
      </c>
      <c r="H30" s="14"/>
      <c r="I30" s="14"/>
      <c r="J30" s="14">
        <v>14940</v>
      </c>
      <c r="K30" s="14">
        <v>22250.47</v>
      </c>
      <c r="L30" s="14"/>
      <c r="M30" s="14">
        <v>98925.85</v>
      </c>
      <c r="N30" s="14"/>
      <c r="O30" s="28"/>
      <c r="P30" s="30">
        <f t="shared" ref="P30:P38" si="8">SUM(D30:O30)</f>
        <v>182336.82</v>
      </c>
    </row>
    <row r="31" spans="1:18" x14ac:dyDescent="0.25">
      <c r="A31" s="2" t="s">
        <v>18</v>
      </c>
      <c r="B31" s="11">
        <v>180000</v>
      </c>
      <c r="C31" s="11"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8"/>
      <c r="P31" s="30">
        <f t="shared" si="8"/>
        <v>0</v>
      </c>
    </row>
    <row r="32" spans="1:18" x14ac:dyDescent="0.25">
      <c r="A32" s="2" t="s">
        <v>19</v>
      </c>
      <c r="B32" s="11">
        <v>300000</v>
      </c>
      <c r="C32" s="11">
        <v>105000</v>
      </c>
      <c r="D32" s="14"/>
      <c r="E32" s="14"/>
      <c r="F32" s="14"/>
      <c r="G32" s="14">
        <v>395</v>
      </c>
      <c r="H32" s="14"/>
      <c r="I32" s="14"/>
      <c r="J32" s="14"/>
      <c r="K32" s="14"/>
      <c r="L32" s="14"/>
      <c r="M32" s="14"/>
      <c r="N32" s="14"/>
      <c r="O32" s="28"/>
      <c r="P32" s="30">
        <f t="shared" si="8"/>
        <v>395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8"/>
      <c r="P33" s="30">
        <f t="shared" si="8"/>
        <v>0</v>
      </c>
    </row>
    <row r="34" spans="1:16" x14ac:dyDescent="0.25">
      <c r="A34" s="2" t="s">
        <v>21</v>
      </c>
      <c r="B34" s="10"/>
      <c r="C34" s="10">
        <v>75000</v>
      </c>
      <c r="D34" s="14"/>
      <c r="E34" s="14"/>
      <c r="F34" s="14"/>
      <c r="G34" s="14">
        <v>24810.5</v>
      </c>
      <c r="H34" s="14"/>
      <c r="I34" s="14"/>
      <c r="J34" s="14">
        <v>8836</v>
      </c>
      <c r="K34" s="14"/>
      <c r="L34" s="14"/>
      <c r="M34" s="14"/>
      <c r="N34" s="14"/>
      <c r="O34" s="28"/>
      <c r="P34" s="30">
        <f t="shared" si="8"/>
        <v>33646.5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8"/>
      <c r="P35" s="30">
        <f t="shared" si="8"/>
        <v>0</v>
      </c>
    </row>
    <row r="36" spans="1:16" ht="30" x14ac:dyDescent="0.25">
      <c r="A36" s="2" t="s">
        <v>23</v>
      </c>
      <c r="B36" s="11">
        <v>1800000</v>
      </c>
      <c r="C36" s="11">
        <v>1098500</v>
      </c>
      <c r="D36" s="14"/>
      <c r="E36" s="14"/>
      <c r="F36" s="14"/>
      <c r="G36" s="14"/>
      <c r="H36" s="14"/>
      <c r="I36" s="14"/>
      <c r="J36" s="14"/>
      <c r="K36" s="14"/>
      <c r="L36" s="14"/>
      <c r="M36" s="14">
        <v>4845</v>
      </c>
      <c r="N36" s="14">
        <v>50000</v>
      </c>
      <c r="O36" s="28"/>
      <c r="P36" s="30">
        <f t="shared" si="8"/>
        <v>54845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8"/>
      <c r="P37" s="30">
        <f t="shared" si="8"/>
        <v>0</v>
      </c>
    </row>
    <row r="38" spans="1:16" x14ac:dyDescent="0.25">
      <c r="A38" s="2" t="s">
        <v>24</v>
      </c>
      <c r="B38" s="11">
        <v>200000</v>
      </c>
      <c r="C38" s="11">
        <v>415000</v>
      </c>
      <c r="D38" s="14"/>
      <c r="E38" s="14"/>
      <c r="F38" s="14"/>
      <c r="G38" s="14">
        <v>46105.3</v>
      </c>
      <c r="H38" s="14"/>
      <c r="I38" s="14">
        <v>54942</v>
      </c>
      <c r="J38" s="14">
        <v>36417.33</v>
      </c>
      <c r="K38" s="14">
        <v>42163.58</v>
      </c>
      <c r="L38" s="14"/>
      <c r="M38" s="14"/>
      <c r="N38" s="14"/>
      <c r="O38" s="28"/>
      <c r="P38" s="30">
        <f t="shared" si="8"/>
        <v>179628.21000000002</v>
      </c>
    </row>
    <row r="39" spans="1:16" x14ac:dyDescent="0.25">
      <c r="A39" s="21" t="s">
        <v>25</v>
      </c>
      <c r="B39" s="23">
        <f>+B40</f>
        <v>1993111</v>
      </c>
      <c r="C39" s="23">
        <f>+C40</f>
        <v>4300001</v>
      </c>
      <c r="D39" s="23">
        <f>+D40</f>
        <v>300000</v>
      </c>
      <c r="E39" s="23">
        <f t="shared" ref="E39:H39" si="9">+E40</f>
        <v>300000</v>
      </c>
      <c r="F39" s="23">
        <f t="shared" si="9"/>
        <v>300000</v>
      </c>
      <c r="G39" s="23">
        <f t="shared" si="9"/>
        <v>300000</v>
      </c>
      <c r="H39" s="23">
        <f t="shared" si="9"/>
        <v>300000</v>
      </c>
      <c r="I39" s="23">
        <f>+I40</f>
        <v>400000</v>
      </c>
      <c r="J39" s="23">
        <f t="shared" ref="J39:O39" si="10">+J40</f>
        <v>400000</v>
      </c>
      <c r="K39" s="23">
        <f t="shared" si="10"/>
        <v>400000</v>
      </c>
      <c r="L39" s="23">
        <f t="shared" si="10"/>
        <v>400000</v>
      </c>
      <c r="M39" s="23">
        <f t="shared" si="10"/>
        <v>400000</v>
      </c>
      <c r="N39" s="23">
        <f t="shared" si="10"/>
        <v>400000</v>
      </c>
      <c r="O39" s="23">
        <f t="shared" si="10"/>
        <v>0</v>
      </c>
      <c r="P39" s="26">
        <f>SUM(D39:O39)</f>
        <v>3900000</v>
      </c>
    </row>
    <row r="40" spans="1:16" x14ac:dyDescent="0.25">
      <c r="A40" s="2" t="s">
        <v>26</v>
      </c>
      <c r="B40" s="10">
        <v>1993111</v>
      </c>
      <c r="C40" s="10">
        <v>4300001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>
        <v>400000</v>
      </c>
      <c r="N40" s="14">
        <v>400000</v>
      </c>
      <c r="O40" s="27"/>
      <c r="P40" s="30">
        <f>SUM(D40:O40)</f>
        <v>3900000</v>
      </c>
    </row>
    <row r="41" spans="1:16" x14ac:dyDescent="0.25">
      <c r="A41" s="21" t="s">
        <v>27</v>
      </c>
      <c r="B41" s="24">
        <f>+B42+B43+B44+B45+B46+B47+B48+B49+B50</f>
        <v>403065</v>
      </c>
      <c r="C41" s="24">
        <f>+C42+C43+C44+C45+C46+C47+C48+C49+C50</f>
        <v>403065</v>
      </c>
      <c r="D41" s="26">
        <f>SUM(D42:D50)</f>
        <v>0</v>
      </c>
      <c r="E41" s="26">
        <f t="shared" ref="E41:H41" si="11">SUM(E42:E50)</f>
        <v>0</v>
      </c>
      <c r="F41" s="26">
        <f t="shared" si="11"/>
        <v>0</v>
      </c>
      <c r="G41" s="26">
        <f t="shared" si="11"/>
        <v>0</v>
      </c>
      <c r="H41" s="26">
        <f t="shared" si="11"/>
        <v>0</v>
      </c>
      <c r="I41" s="26">
        <f>SUM(I42:I50)</f>
        <v>0</v>
      </c>
      <c r="J41" s="26">
        <f t="shared" ref="J41:O41" si="12">SUM(J42:J50)</f>
        <v>0</v>
      </c>
      <c r="K41" s="26">
        <f t="shared" si="12"/>
        <v>0</v>
      </c>
      <c r="L41" s="26">
        <f t="shared" si="12"/>
        <v>0</v>
      </c>
      <c r="M41" s="26">
        <f t="shared" si="12"/>
        <v>0</v>
      </c>
      <c r="N41" s="26">
        <f t="shared" si="12"/>
        <v>0</v>
      </c>
      <c r="O41" s="26">
        <f t="shared" si="12"/>
        <v>0</v>
      </c>
      <c r="P41" s="26">
        <f>SUM(D41:O41)</f>
        <v>0</v>
      </c>
    </row>
    <row r="42" spans="1:16" x14ac:dyDescent="0.25">
      <c r="A42" s="2" t="s">
        <v>28</v>
      </c>
      <c r="B42" s="10">
        <v>403065</v>
      </c>
      <c r="C42" s="10">
        <v>403065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8"/>
      <c r="P42" s="30">
        <f t="shared" ref="P42:P50" si="13">SUM(D42:O42)</f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8"/>
      <c r="P43" s="30">
        <f t="shared" si="13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8"/>
      <c r="P44" s="30">
        <f t="shared" si="13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8"/>
      <c r="P45" s="30">
        <f t="shared" si="13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8"/>
      <c r="P46" s="30">
        <f t="shared" si="13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8"/>
      <c r="P47" s="30">
        <f t="shared" si="13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8"/>
      <c r="P48" s="30">
        <f t="shared" si="13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8"/>
      <c r="P49" s="30">
        <f t="shared" si="13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8"/>
      <c r="P50" s="30">
        <f t="shared" si="13"/>
        <v>0</v>
      </c>
    </row>
    <row r="51" spans="1:16" x14ac:dyDescent="0.25">
      <c r="A51" s="21" t="s">
        <v>41</v>
      </c>
      <c r="B51" s="24"/>
      <c r="C51" s="24">
        <f>+C52+C53+C54+C55</f>
        <v>0</v>
      </c>
      <c r="D51" s="26">
        <f>SUM(D52:D55)</f>
        <v>0</v>
      </c>
      <c r="E51" s="26">
        <f t="shared" ref="E51:O51" si="14">SUM(E52:E55)</f>
        <v>0</v>
      </c>
      <c r="F51" s="26">
        <f t="shared" si="14"/>
        <v>0</v>
      </c>
      <c r="G51" s="26">
        <f t="shared" si="14"/>
        <v>0</v>
      </c>
      <c r="H51" s="26">
        <f t="shared" si="14"/>
        <v>0</v>
      </c>
      <c r="I51" s="26">
        <f>SUM(I52:I55)</f>
        <v>0</v>
      </c>
      <c r="J51" s="26">
        <f t="shared" si="14"/>
        <v>0</v>
      </c>
      <c r="K51" s="26">
        <f t="shared" si="14"/>
        <v>0</v>
      </c>
      <c r="L51" s="26">
        <f t="shared" si="14"/>
        <v>0</v>
      </c>
      <c r="M51" s="26">
        <f t="shared" si="14"/>
        <v>0</v>
      </c>
      <c r="N51" s="26">
        <f t="shared" si="14"/>
        <v>0</v>
      </c>
      <c r="O51" s="26">
        <f t="shared" si="14"/>
        <v>0</v>
      </c>
      <c r="P51" s="26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8"/>
      <c r="P52" s="30">
        <f t="shared" ref="P52:P55" si="15">SUM(D52:O52)</f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8"/>
      <c r="P53" s="30">
        <f t="shared" si="15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8"/>
      <c r="P54" s="30">
        <f t="shared" si="15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8"/>
      <c r="P55" s="30">
        <f t="shared" si="15"/>
        <v>0</v>
      </c>
    </row>
    <row r="56" spans="1:16" s="20" customFormat="1" ht="15.75" x14ac:dyDescent="0.25">
      <c r="A56" s="3" t="s">
        <v>67</v>
      </c>
      <c r="B56" s="9">
        <f t="shared" ref="B56:G56" si="16">SUM(B13+B19+B29+B39+B41+B51)</f>
        <v>61384720</v>
      </c>
      <c r="C56" s="9">
        <f t="shared" si="16"/>
        <v>61535720</v>
      </c>
      <c r="D56" s="29">
        <f t="shared" si="16"/>
        <v>2163060.42</v>
      </c>
      <c r="E56" s="29">
        <f t="shared" si="16"/>
        <v>2602267.7199999997</v>
      </c>
      <c r="F56" s="29">
        <f t="shared" si="16"/>
        <v>4182084.7100000004</v>
      </c>
      <c r="G56" s="29">
        <f t="shared" si="16"/>
        <v>2848217.1699999995</v>
      </c>
      <c r="H56" s="29">
        <f>SUM(H13+H19+H29+H39+H41+H51)</f>
        <v>3728269.92</v>
      </c>
      <c r="I56" s="29">
        <f>SUM(I13+I19+I29+I39+I41+I51)</f>
        <v>3594434.09</v>
      </c>
      <c r="J56" s="29">
        <f t="shared" ref="J56:O56" si="17">SUM(J13+J19+J29+J39+J41+J51)</f>
        <v>3545813.11</v>
      </c>
      <c r="K56" s="29">
        <f t="shared" si="17"/>
        <v>3644453.3299999996</v>
      </c>
      <c r="L56" s="29">
        <f t="shared" si="17"/>
        <v>3130103.82</v>
      </c>
      <c r="M56" s="29">
        <f t="shared" si="17"/>
        <v>8639422.379999999</v>
      </c>
      <c r="N56" s="29">
        <f t="shared" si="17"/>
        <v>5652830.5099999998</v>
      </c>
      <c r="O56" s="29">
        <f t="shared" si="17"/>
        <v>0</v>
      </c>
      <c r="P56" s="29">
        <f>SUM(P13+P19+P29+P39+P41+P51)</f>
        <v>43730957.18</v>
      </c>
    </row>
    <row r="57" spans="1:16" x14ac:dyDescent="0.25">
      <c r="B57" s="10"/>
      <c r="C57" s="14"/>
    </row>
    <row r="58" spans="1:16" ht="30" x14ac:dyDescent="0.25">
      <c r="A58" s="31" t="s">
        <v>68</v>
      </c>
      <c r="B58" s="31"/>
      <c r="C58" s="14"/>
    </row>
    <row r="59" spans="1:16" ht="45" x14ac:dyDescent="0.25">
      <c r="A59" s="31" t="s">
        <v>69</v>
      </c>
      <c r="B59" s="31"/>
      <c r="C59" s="14"/>
      <c r="L59" s="8"/>
      <c r="N59" s="8"/>
    </row>
    <row r="60" spans="1:16" ht="75" x14ac:dyDescent="0.25">
      <c r="A60" s="31" t="s">
        <v>70</v>
      </c>
      <c r="B60" s="31"/>
      <c r="C60" s="14"/>
    </row>
    <row r="61" spans="1:16" x14ac:dyDescent="0.25">
      <c r="A61" s="31"/>
      <c r="B61" s="31"/>
      <c r="C61" s="8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3" t="s">
        <v>50</v>
      </c>
      <c r="C63" s="17"/>
      <c r="G63" s="34"/>
      <c r="H63" s="35"/>
    </row>
    <row r="64" spans="1:16" x14ac:dyDescent="0.25">
      <c r="A64" s="6"/>
      <c r="B64" s="10"/>
      <c r="C64" s="17"/>
      <c r="D64" s="34"/>
      <c r="E64" s="35"/>
    </row>
    <row r="65" spans="1:2" x14ac:dyDescent="0.25">
      <c r="A65" s="6"/>
      <c r="B65" s="10"/>
    </row>
    <row r="66" spans="1:2" x14ac:dyDescent="0.25">
      <c r="A66" s="17"/>
      <c r="B66" s="12"/>
    </row>
    <row r="67" spans="1:2" x14ac:dyDescent="0.25">
      <c r="A67" s="32" t="s">
        <v>71</v>
      </c>
      <c r="B67" s="20" t="s">
        <v>46</v>
      </c>
    </row>
    <row r="68" spans="1:2" x14ac:dyDescent="0.25">
      <c r="A68" t="s">
        <v>74</v>
      </c>
      <c r="B68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2025-12-09T23:20:48Z</cp:lastPrinted>
  <dcterms:created xsi:type="dcterms:W3CDTF">2018-04-17T18:57:16Z</dcterms:created>
  <dcterms:modified xsi:type="dcterms:W3CDTF">2025-12-15T18:31:01Z</dcterms:modified>
</cp:coreProperties>
</file>