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9040" windowHeight="15720"/>
  </bookViews>
  <sheets>
    <sheet name="PRESUPUESTO 2025" sheetId="2" r:id="rId1"/>
    <sheet name="Hoja1" sheetId="3" r:id="rId2"/>
  </sheets>
  <definedNames>
    <definedName name="_xlnm.Print_Area" localSheetId="0">'PRESUPUESTO 2025'!$A$1:$P$68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9" i="2" l="1"/>
  <c r="K29" i="2"/>
  <c r="I51" i="2"/>
  <c r="J41" i="2"/>
  <c r="K41" i="2"/>
  <c r="L41" i="2"/>
  <c r="M41" i="2"/>
  <c r="N41" i="2"/>
  <c r="O41" i="2"/>
  <c r="I41" i="2"/>
  <c r="J39" i="2"/>
  <c r="K39" i="2"/>
  <c r="L39" i="2"/>
  <c r="M39" i="2"/>
  <c r="N39" i="2"/>
  <c r="O39" i="2"/>
  <c r="I39" i="2"/>
  <c r="J29" i="2"/>
  <c r="L29" i="2"/>
  <c r="M29" i="2"/>
  <c r="N29" i="2"/>
  <c r="O29" i="2"/>
  <c r="I29" i="2"/>
  <c r="J19" i="2"/>
  <c r="L19" i="2"/>
  <c r="M19" i="2"/>
  <c r="N19" i="2"/>
  <c r="O19" i="2"/>
  <c r="I19" i="2"/>
  <c r="J13" i="2"/>
  <c r="K13" i="2"/>
  <c r="L13" i="2"/>
  <c r="M13" i="2"/>
  <c r="N13" i="2"/>
  <c r="O13" i="2"/>
  <c r="I13" i="2"/>
  <c r="I56" i="2" l="1"/>
  <c r="H13" i="2"/>
  <c r="H19" i="2"/>
  <c r="P17" i="2" l="1"/>
  <c r="P14" i="2"/>
  <c r="P40" i="2"/>
  <c r="E51" i="2"/>
  <c r="F51" i="2"/>
  <c r="G51" i="2"/>
  <c r="H51" i="2"/>
  <c r="J51" i="2"/>
  <c r="K51" i="2"/>
  <c r="L51" i="2"/>
  <c r="M51" i="2"/>
  <c r="M56" i="2" s="1"/>
  <c r="N51" i="2"/>
  <c r="D51" i="2"/>
  <c r="E41" i="2"/>
  <c r="F41" i="2"/>
  <c r="G41" i="2"/>
  <c r="H41" i="2"/>
  <c r="D41" i="2"/>
  <c r="D39" i="2"/>
  <c r="E29" i="2"/>
  <c r="F29" i="2"/>
  <c r="G29" i="2"/>
  <c r="H29" i="2"/>
  <c r="H56" i="2" s="1"/>
  <c r="D29" i="2"/>
  <c r="E19" i="2"/>
  <c r="F19" i="2"/>
  <c r="G19" i="2"/>
  <c r="D19" i="2"/>
  <c r="E13" i="2"/>
  <c r="F13" i="2"/>
  <c r="G13" i="2"/>
  <c r="D13" i="2"/>
  <c r="B39" i="2"/>
  <c r="E39" i="2"/>
  <c r="F39" i="2"/>
  <c r="G39" i="2"/>
  <c r="H39" i="2"/>
  <c r="C39" i="2"/>
  <c r="P13" i="2" l="1"/>
  <c r="L56" i="2"/>
  <c r="K56" i="2"/>
  <c r="N56" i="2"/>
  <c r="E56" i="2"/>
  <c r="J56" i="2"/>
  <c r="G56" i="2"/>
  <c r="F56" i="2"/>
  <c r="P39" i="2"/>
  <c r="D56" i="2"/>
  <c r="B41" i="2"/>
  <c r="C41" i="2"/>
  <c r="C29" i="2" l="1"/>
  <c r="C19" i="2"/>
  <c r="C13" i="2"/>
  <c r="B29" i="2"/>
  <c r="B19" i="2"/>
  <c r="B13" i="2"/>
  <c r="B56" i="2" s="1"/>
  <c r="C56" i="2" l="1"/>
  <c r="C51" i="2"/>
  <c r="P18" i="2" l="1"/>
  <c r="P16" i="2"/>
  <c r="P15" i="2"/>
  <c r="P20" i="2"/>
  <c r="P26" i="2"/>
  <c r="P25" i="2"/>
  <c r="P27" i="2"/>
  <c r="P22" i="2"/>
  <c r="P28" i="2"/>
  <c r="P24" i="2"/>
  <c r="P21" i="2"/>
  <c r="P23" i="2"/>
  <c r="P19" i="2"/>
  <c r="P33" i="2"/>
  <c r="P36" i="2"/>
  <c r="P31" i="2"/>
  <c r="P37" i="2"/>
  <c r="P35" i="2"/>
  <c r="P30" i="2"/>
  <c r="P32" i="2"/>
  <c r="P34" i="2"/>
  <c r="P38" i="2"/>
  <c r="P29" i="2"/>
  <c r="P46" i="2"/>
  <c r="P50" i="2"/>
  <c r="P47" i="2"/>
  <c r="P42" i="2"/>
  <c r="P44" i="2"/>
  <c r="P48" i="2"/>
  <c r="P45" i="2"/>
  <c r="P49" i="2"/>
  <c r="P43" i="2"/>
  <c r="P41" i="2"/>
  <c r="P55" i="2"/>
  <c r="P53" i="2"/>
  <c r="P52" i="2"/>
  <c r="P54" i="2"/>
  <c r="O51" i="2"/>
  <c r="P51" i="2"/>
  <c r="P56" i="2" l="1"/>
  <c r="O56" i="2"/>
</calcChain>
</file>

<file path=xl/sharedStrings.xml><?xml version="1.0" encoding="utf-8"?>
<sst xmlns="http://schemas.openxmlformats.org/spreadsheetml/2006/main" count="75" uniqueCount="75">
  <si>
    <t>Detalle</t>
  </si>
  <si>
    <t>2 - GASTOS</t>
  </si>
  <si>
    <t>2.1 - REMUNERACIONES Y CONTRIBUCIONES</t>
  </si>
  <si>
    <t>2.1.1 - REMUNERACIONES</t>
  </si>
  <si>
    <t>2.1.2 - SOBRESUELDOS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</si>
  <si>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</si>
  <si>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</si>
  <si>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</si>
  <si>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</si>
  <si>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</si>
  <si>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</si>
  <si>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</si>
  <si>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</si>
  <si>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</si>
  <si>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</si>
  <si>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</si>
  <si>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</si>
  <si>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</si>
  <si>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</si>
  <si>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</si>
  <si>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</si>
  <si>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</si>
  <si>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</si>
  <si>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</si>
  <si>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</si>
  <si>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</si>
  <si>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</si>
  <si>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</si>
  <si>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</si>
  <si>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</si>
  <si>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</si>
  <si>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</si>
  <si>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</si>
  <si>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2.6.8 - BIENES INTANGIBLES</t>
  </si>
  <si>
    <t>Presupuesto Modificado</t>
  </si>
  <si>
    <t>2.1.3 - DIETAS Y GASTOS DE REPRESENTACIÓN</t>
  </si>
  <si>
    <t>2.2.9 - OTRAS CONTRATACIONES DE SERVICIOS</t>
  </si>
  <si>
    <t>2.3.8 - GASTOS QUE SE ASIGNARÁN DURANTE EL EJERCICIO (ART. 32 Y 33 LEY 423-06)</t>
  </si>
  <si>
    <t>2.6.6 - EQUIPOS DE DEFENSA Y SEGURIDAD</t>
  </si>
  <si>
    <t>2.6.7 - ACTIVOS BIÓLOGICOS CULTIVABLES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</si>
  <si>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</si>
  <si>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</si>
  <si>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</si>
  <si>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</si>
  <si>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</si>
  <si>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</si>
  <si>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MILTON Y. MENA JACKSON</t>
  </si>
  <si>
    <t xml:space="preserve">    DIRECTOR FINANCIERO</t>
  </si>
  <si>
    <t>Presupuesto                          Aprobado</t>
  </si>
  <si>
    <t xml:space="preserve">                                    PREPARADO POR:</t>
  </si>
  <si>
    <t xml:space="preserve">       REVISADO POR:</t>
  </si>
  <si>
    <t>Reporte Disponibilidad Presupuestaria y Ejecución</t>
  </si>
  <si>
    <t>GOBERNACION CIVIL DE SANTO DOMINGO</t>
  </si>
  <si>
    <t xml:space="preserve">Gasto devengado </t>
  </si>
  <si>
    <t xml:space="preserve">Enero </t>
  </si>
  <si>
    <t>Febrero</t>
  </si>
  <si>
    <t>Marzo</t>
  </si>
  <si>
    <t>Abril</t>
  </si>
  <si>
    <t>Mayo</t>
  </si>
  <si>
    <t>Junio</t>
  </si>
  <si>
    <t>Julio</t>
  </si>
  <si>
    <t xml:space="preserve">Agosto </t>
  </si>
  <si>
    <t>Septiembre</t>
  </si>
  <si>
    <t>Octubre</t>
  </si>
  <si>
    <t xml:space="preserve">Noviembre </t>
  </si>
  <si>
    <t>Diciembre</t>
  </si>
  <si>
    <t xml:space="preserve">Total </t>
  </si>
  <si>
    <t>TOTAL GENERALES</t>
  </si>
  <si>
    <r>
      <rPr>
        <b/>
        <sz val="11"/>
        <color theme="1"/>
        <rFont val="Calibri"/>
        <family val="2"/>
        <scheme val="minor"/>
      </rPr>
      <t>Presupuesto aprobado:</t>
    </r>
    <r>
      <rPr>
        <sz val="11"/>
        <color theme="1"/>
        <rFont val="Calibri"/>
        <family val="2"/>
        <scheme val="minor"/>
      </rPr>
      <t xml:space="preserve"> Se refiere al presupuesto aprobado en la Ley de Presupuesto General del Estado.</t>
    </r>
  </si>
  <si>
    <r>
      <rPr>
        <b/>
        <sz val="11"/>
        <color theme="1"/>
        <rFont val="Calibri"/>
        <family val="2"/>
        <scheme val="minor"/>
      </rPr>
      <t>Presupuesto modificado:</t>
    </r>
    <r>
      <rPr>
        <sz val="11"/>
        <color theme="1"/>
        <rFont val="Calibri"/>
        <family val="2"/>
        <scheme val="minor"/>
      </rPr>
      <t xml:space="preserve">  Se refiere al presupuesto aprobado en caso de que el Congreso Nacional apruebe un presupuesto complementario. </t>
    </r>
  </si>
  <si>
    <r>
      <rPr>
        <b/>
        <sz val="11"/>
        <color theme="1"/>
        <rFont val="Calibri"/>
        <family val="2"/>
        <scheme val="minor"/>
      </rPr>
      <t>Total devengado:</t>
    </r>
    <r>
      <rPr>
        <sz val="11"/>
        <color theme="1"/>
        <rFont val="Calibri"/>
        <family val="2"/>
        <scheme val="minor"/>
      </rPr>
      <t xml:space="preserve"> 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</si>
  <si>
    <t xml:space="preserve">                                      LEANDRA NOVAS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</si>
  <si>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</si>
  <si>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               ANALISTA FINANCIERO</t>
  </si>
  <si>
    <t>DEL 1 AL 31 DE MARZO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</si>
</sst>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42">
    <xf numFmtId="0" fontId="0" fillId="0" borderId="0" xfId="0"/>
    <xf numFmtId="0" fontId="1" fillId="0" borderId="1" xfId="0" applyFont="1" applyBorder="1" applyAlignment="1">
      <alignment horizontal="left" vertical="center" wrapText="1"/>
    </xf>
    <xf numFmtId="0" fontId="0" fillId="0" borderId="0" xfId="0" applyAlignment="1">
      <alignment horizontal="left" vertical="center" wrapText="1" indent="2"/>
    </xf>
    <xf numFmtId="0" fontId="2" fillId="2" borderId="2" xfId="0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 wrapText="1"/>
    </xf>
    <xf numFmtId="0" fontId="0" fillId="0" borderId="0" xfId="0" applyAlignment="1">
      <alignment horizontal="left"/>
    </xf>
    <xf numFmtId="43" fontId="1" fillId="0" borderId="1" xfId="1" applyFont="1" applyBorder="1" applyAlignment="1">
      <alignment horizontal="left" vertical="center" wrapText="1"/>
    </xf>
    <xf numFmtId="43" fontId="0" fillId="0" borderId="0" xfId="0" applyNumberFormat="1"/>
    <xf numFmtId="43" fontId="1" fillId="2" borderId="2" xfId="0" applyNumberFormat="1" applyFont="1" applyFill="1" applyBorder="1" applyAlignment="1">
      <alignment horizontal="center" vertical="center" wrapText="1"/>
    </xf>
    <xf numFmtId="43" fontId="0" fillId="0" borderId="0" xfId="0" applyNumberFormat="1" applyAlignment="1">
      <alignment vertical="center" wrapText="1"/>
    </xf>
    <xf numFmtId="43" fontId="0" fillId="3" borderId="0" xfId="0" applyNumberFormat="1" applyFill="1" applyAlignment="1">
      <alignment vertical="center" wrapText="1"/>
    </xf>
    <xf numFmtId="0" fontId="5" fillId="0" borderId="0" xfId="0" applyFont="1"/>
    <xf numFmtId="43" fontId="0" fillId="3" borderId="0" xfId="0" applyNumberFormat="1" applyFill="1" applyAlignment="1">
      <alignment vertical="top" wrapText="1"/>
    </xf>
    <xf numFmtId="43" fontId="0" fillId="0" borderId="0" xfId="1" applyFont="1"/>
    <xf numFmtId="0" fontId="6" fillId="0" borderId="0" xfId="0" applyFont="1" applyAlignment="1">
      <alignment horizontal="left"/>
    </xf>
    <xf numFmtId="0" fontId="6" fillId="0" borderId="0" xfId="0" applyFont="1"/>
    <xf numFmtId="0" fontId="5" fillId="0" borderId="0" xfId="0" applyFont="1" applyAlignment="1">
      <alignment horizontal="center"/>
    </xf>
    <xf numFmtId="43" fontId="8" fillId="4" borderId="0" xfId="0" applyNumberFormat="1" applyFont="1" applyFill="1" applyAlignment="1">
      <alignment horizontal="center"/>
    </xf>
    <xf numFmtId="0" fontId="8" fillId="4" borderId="0" xfId="0" applyFont="1" applyFill="1" applyAlignment="1">
      <alignment horizontal="center"/>
    </xf>
    <xf numFmtId="0" fontId="1" fillId="0" borderId="0" xfId="0" applyFont="1"/>
    <xf numFmtId="0" fontId="1" fillId="5" borderId="0" xfId="0" applyFont="1" applyFill="1" applyAlignment="1">
      <alignment horizontal="left" vertical="center" wrapText="1"/>
    </xf>
    <xf numFmtId="43" fontId="1" fillId="5" borderId="0" xfId="1" applyFont="1" applyFill="1" applyAlignment="1">
      <alignment vertical="center" wrapText="1"/>
    </xf>
    <xf numFmtId="43" fontId="1" fillId="5" borderId="0" xfId="0" applyNumberFormat="1" applyFont="1" applyFill="1"/>
    <xf numFmtId="43" fontId="1" fillId="5" borderId="0" xfId="0" applyNumberFormat="1" applyFont="1" applyFill="1" applyAlignment="1">
      <alignment vertical="center" wrapText="1"/>
    </xf>
    <xf numFmtId="0" fontId="0" fillId="3" borderId="0" xfId="0" applyFill="1"/>
    <xf numFmtId="43" fontId="1" fillId="5" borderId="0" xfId="1" applyFont="1" applyFill="1"/>
    <xf numFmtId="43" fontId="1" fillId="3" borderId="0" xfId="1" applyFont="1" applyFill="1"/>
    <xf numFmtId="43" fontId="1" fillId="4" borderId="0" xfId="1" applyFont="1" applyFill="1"/>
    <xf numFmtId="43" fontId="4" fillId="3" borderId="0" xfId="1" applyFont="1" applyFill="1"/>
    <xf numFmtId="0" fontId="0" fillId="0" borderId="0" xfId="0" applyAlignment="1">
      <alignment vertical="justify" wrapText="1"/>
    </xf>
    <xf numFmtId="0" fontId="1" fillId="0" borderId="0" xfId="0" applyFont="1" applyAlignment="1">
      <alignment horizontal="left"/>
    </xf>
    <xf numFmtId="43" fontId="0" fillId="0" borderId="0" xfId="0" applyNumberFormat="1" applyAlignment="1">
      <alignment vertical="center"/>
    </xf>
    <xf numFmtId="43" fontId="0" fillId="3" borderId="0" xfId="0" applyNumberFormat="1" applyFill="1"/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8" fillId="4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wrapText="1"/>
    </xf>
    <xf numFmtId="0" fontId="2" fillId="2" borderId="0" xfId="0" applyFont="1" applyFill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609601</xdr:colOff>
      <xdr:row>1</xdr:row>
      <xdr:rowOff>57151</xdr:rowOff>
    </xdr:from>
    <xdr:to>
      <xdr:col>7</xdr:col>
      <xdr:colOff>101903</xdr:colOff>
      <xdr:row>6</xdr:row>
      <xdr:rowOff>47626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xmlns="" id="{2A89DB2C-0B48-4306-A6CF-18FD8FA470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91451" y="247651"/>
          <a:ext cx="2121202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68"/>
  <sheetViews>
    <sheetView showGridLines="0" tabSelected="1" topLeftCell="A12" zoomScaleNormal="100" workbookViewId="0">
      <pane xSplit="1" topLeftCell="B1" activePane="topRight" state="frozen"/>
      <selection pane="topRight" activeCell="F41" sqref="F41"/>
    </sheetView>
  </sheetViews>
  <sheetFormatPr baseColWidth="10" defaultColWidth="9.140625" defaultRowHeight="15" x14ac:dyDescent="0.25"/>
  <cols>
    <col min="1" max="1" width="62.140625" customWidth="1"/>
    <col min="2" max="2" width="18.85546875" customWidth="1"/>
    <col min="3" max="3" width="13.5703125" bestFit="1" customWidth="1"/>
    <col min="4" max="9" width="13.140625" bestFit="1" customWidth="1"/>
    <col min="10" max="10" width="14.140625" bestFit="1" customWidth="1"/>
    <col min="11" max="11" width="13.140625" bestFit="1" customWidth="1"/>
    <col min="12" max="12" width="14.140625" bestFit="1" customWidth="1"/>
    <col min="13" max="13" width="13.140625" bestFit="1" customWidth="1"/>
    <col min="14" max="14" width="13.85546875" bestFit="1" customWidth="1"/>
    <col min="15" max="16" width="14.140625" bestFit="1" customWidth="1"/>
  </cols>
  <sheetData>
    <row r="2" spans="1:17" x14ac:dyDescent="0.25">
      <c r="A2" t="s">
        <v>72</v>
      </c>
    </row>
    <row r="6" spans="1:17" ht="15.75" x14ac:dyDescent="0.25">
      <c r="A6" s="35"/>
      <c r="B6" s="35"/>
      <c r="C6" s="35"/>
      <c r="E6" s="5"/>
    </row>
    <row r="7" spans="1:17" ht="18.75" x14ac:dyDescent="0.25">
      <c r="A7" s="36" t="s">
        <v>52</v>
      </c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</row>
    <row r="8" spans="1:17" ht="18.75" x14ac:dyDescent="0.25">
      <c r="A8" s="37" t="s">
        <v>51</v>
      </c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</row>
    <row r="9" spans="1:17" ht="20.25" customHeight="1" x14ac:dyDescent="0.25">
      <c r="A9" s="38" t="s">
        <v>74</v>
      </c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</row>
    <row r="10" spans="1:17" ht="31.5" customHeight="1" x14ac:dyDescent="0.25">
      <c r="A10" s="4" t="s">
        <v>0</v>
      </c>
      <c r="B10" s="40" t="s">
        <v>48</v>
      </c>
      <c r="C10" s="41" t="s">
        <v>34</v>
      </c>
      <c r="D10" s="39" t="s">
        <v>53</v>
      </c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</row>
    <row r="11" spans="1:17" ht="15.75" customHeight="1" x14ac:dyDescent="0.25">
      <c r="A11" s="4"/>
      <c r="B11" s="40"/>
      <c r="C11" s="41"/>
      <c r="D11" s="17" t="s">
        <v>54</v>
      </c>
      <c r="E11" s="17" t="s">
        <v>55</v>
      </c>
      <c r="F11" s="17" t="s">
        <v>56</v>
      </c>
      <c r="G11" s="17" t="s">
        <v>57</v>
      </c>
      <c r="H11" s="17" t="s">
        <v>58</v>
      </c>
      <c r="I11" s="17" t="s">
        <v>59</v>
      </c>
      <c r="J11" s="17" t="s">
        <v>60</v>
      </c>
      <c r="K11" s="17" t="s">
        <v>61</v>
      </c>
      <c r="L11" s="17" t="s">
        <v>62</v>
      </c>
      <c r="M11" s="17" t="s">
        <v>63</v>
      </c>
      <c r="N11" s="17" t="s">
        <v>64</v>
      </c>
      <c r="O11" s="17" t="s">
        <v>65</v>
      </c>
      <c r="P11" s="18" t="s">
        <v>66</v>
      </c>
    </row>
    <row r="12" spans="1:17" x14ac:dyDescent="0.25">
      <c r="A12" s="1" t="s">
        <v>1</v>
      </c>
      <c r="B12" s="6"/>
      <c r="C12" s="6"/>
    </row>
    <row r="13" spans="1:17" x14ac:dyDescent="0.25">
      <c r="A13" s="20" t="s">
        <v>2</v>
      </c>
      <c r="B13" s="21">
        <f>+B14+B15+B16+B17+B18</f>
        <v>45300000</v>
      </c>
      <c r="C13" s="21">
        <f>+C14+C15+C16+C17+C18</f>
        <v>45300000</v>
      </c>
      <c r="D13" s="25">
        <f>SUM(D14:D18)</f>
        <v>2166647.59</v>
      </c>
      <c r="E13" s="25">
        <f t="shared" ref="E13:G13" si="0">SUM(E14:E18)</f>
        <v>2311161.2000000002</v>
      </c>
      <c r="F13" s="25">
        <f t="shared" si="0"/>
        <v>2313267.2000000002</v>
      </c>
      <c r="G13" s="25">
        <f t="shared" si="0"/>
        <v>0</v>
      </c>
      <c r="H13" s="25">
        <f>SUM(H14:H18)</f>
        <v>0</v>
      </c>
      <c r="I13" s="25">
        <f>SUM(I14:I18)</f>
        <v>0</v>
      </c>
      <c r="J13" s="25">
        <f t="shared" ref="J13:O13" si="1">SUM(J14:J18)</f>
        <v>0</v>
      </c>
      <c r="K13" s="25">
        <f t="shared" si="1"/>
        <v>0</v>
      </c>
      <c r="L13" s="25">
        <f t="shared" si="1"/>
        <v>0</v>
      </c>
      <c r="M13" s="25">
        <f t="shared" si="1"/>
        <v>0</v>
      </c>
      <c r="N13" s="25">
        <f t="shared" si="1"/>
        <v>0</v>
      </c>
      <c r="O13" s="25">
        <f t="shared" si="1"/>
        <v>0</v>
      </c>
      <c r="P13" s="25">
        <f>SUM(D13:O13)</f>
        <v>6791075.9900000002</v>
      </c>
    </row>
    <row r="14" spans="1:17" x14ac:dyDescent="0.25">
      <c r="A14" s="2" t="s">
        <v>3</v>
      </c>
      <c r="B14" s="10">
        <v>36200000</v>
      </c>
      <c r="C14" s="10">
        <v>36200000</v>
      </c>
      <c r="D14" s="13">
        <v>1848000</v>
      </c>
      <c r="E14" s="13">
        <v>1992439.3</v>
      </c>
      <c r="F14" s="13">
        <v>1975000</v>
      </c>
      <c r="G14" s="13"/>
      <c r="H14" s="13"/>
      <c r="I14" s="13"/>
      <c r="J14" s="13"/>
      <c r="K14" s="13"/>
      <c r="L14" s="13"/>
      <c r="M14" s="13"/>
      <c r="N14" s="13"/>
      <c r="O14" s="28"/>
      <c r="P14" s="28">
        <f>SUM(D14:O14)</f>
        <v>5815439.2999999998</v>
      </c>
      <c r="Q14" s="24"/>
    </row>
    <row r="15" spans="1:17" x14ac:dyDescent="0.25">
      <c r="A15" s="2" t="s">
        <v>4</v>
      </c>
      <c r="B15" s="10">
        <v>2200000</v>
      </c>
      <c r="C15" s="10">
        <v>2200000</v>
      </c>
      <c r="D15" s="13">
        <v>35000</v>
      </c>
      <c r="E15" s="13">
        <v>35000</v>
      </c>
      <c r="F15" s="13">
        <v>35000</v>
      </c>
      <c r="G15" s="13"/>
      <c r="H15" s="13"/>
      <c r="I15" s="13"/>
      <c r="J15" s="13"/>
      <c r="K15" s="13"/>
      <c r="L15" s="13"/>
      <c r="M15" s="13"/>
      <c r="N15" s="13"/>
      <c r="O15" s="28"/>
      <c r="P15" s="28">
        <f t="shared" ref="P15:P18" si="2">SUM(D15:O15)</f>
        <v>105000</v>
      </c>
    </row>
    <row r="16" spans="1:17" x14ac:dyDescent="0.25">
      <c r="A16" s="2" t="s">
        <v>35</v>
      </c>
      <c r="B16" s="10">
        <v>300000</v>
      </c>
      <c r="C16" s="10">
        <v>300000</v>
      </c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28"/>
      <c r="P16" s="28">
        <f t="shared" si="2"/>
        <v>0</v>
      </c>
    </row>
    <row r="17" spans="1:18" x14ac:dyDescent="0.25">
      <c r="A17" s="2" t="s">
        <v>5</v>
      </c>
      <c r="B17" s="10">
        <v>1000000</v>
      </c>
      <c r="C17" s="10">
        <v>1000000</v>
      </c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28"/>
      <c r="P17" s="28">
        <f>SUM(D17:O17)</f>
        <v>0</v>
      </c>
    </row>
    <row r="18" spans="1:18" x14ac:dyDescent="0.25">
      <c r="A18" s="2" t="s">
        <v>6</v>
      </c>
      <c r="B18" s="9">
        <v>5600000</v>
      </c>
      <c r="C18" s="9">
        <v>5600000</v>
      </c>
      <c r="D18" s="13">
        <v>283647.59000000003</v>
      </c>
      <c r="E18" s="13">
        <v>283721.90000000002</v>
      </c>
      <c r="F18" s="13">
        <v>303267.20000000001</v>
      </c>
      <c r="G18" s="13"/>
      <c r="H18" s="13"/>
      <c r="I18" s="13"/>
      <c r="J18" s="13"/>
      <c r="K18" s="13"/>
      <c r="L18" s="13"/>
      <c r="M18" s="13"/>
      <c r="N18" s="13"/>
      <c r="O18" s="28"/>
      <c r="P18" s="28">
        <f t="shared" si="2"/>
        <v>870636.69</v>
      </c>
    </row>
    <row r="19" spans="1:18" x14ac:dyDescent="0.25">
      <c r="A19" s="20" t="s">
        <v>7</v>
      </c>
      <c r="B19" s="23">
        <f>+B20+B21+B22+B23+B24+B25+B26+B27+B28</f>
        <v>9592400</v>
      </c>
      <c r="C19" s="23">
        <f>+C20+C21+C22+C23+C24+C25+C26+C27+C28</f>
        <v>9592400</v>
      </c>
      <c r="D19" s="25">
        <f>SUM(D20:D28)</f>
        <v>558939.72</v>
      </c>
      <c r="E19" s="25">
        <f t="shared" ref="E19:G19" si="3">SUM(E20:E28)</f>
        <v>1077907.96</v>
      </c>
      <c r="F19" s="25">
        <f t="shared" si="3"/>
        <v>783759.48</v>
      </c>
      <c r="G19" s="25">
        <f t="shared" si="3"/>
        <v>0</v>
      </c>
      <c r="H19" s="25">
        <f>SUM(H20:H28)</f>
        <v>0</v>
      </c>
      <c r="I19" s="25">
        <f>SUM(I20:I28)</f>
        <v>0</v>
      </c>
      <c r="J19" s="25">
        <f t="shared" ref="J19:O19" si="4">SUM(J20:J28)</f>
        <v>0</v>
      </c>
      <c r="K19" s="25">
        <f>SUM(K20:K28)</f>
        <v>0</v>
      </c>
      <c r="L19" s="25">
        <f t="shared" si="4"/>
        <v>0</v>
      </c>
      <c r="M19" s="25">
        <f t="shared" si="4"/>
        <v>0</v>
      </c>
      <c r="N19" s="25">
        <f t="shared" si="4"/>
        <v>0</v>
      </c>
      <c r="O19" s="25">
        <f t="shared" si="4"/>
        <v>0</v>
      </c>
      <c r="P19" s="25">
        <f>SUM(D19:O19)</f>
        <v>2420607.16</v>
      </c>
    </row>
    <row r="20" spans="1:18" x14ac:dyDescent="0.25">
      <c r="A20" s="2" t="s">
        <v>8</v>
      </c>
      <c r="B20" s="10">
        <v>1450000</v>
      </c>
      <c r="C20" s="10">
        <v>1450000</v>
      </c>
      <c r="D20" s="13">
        <v>107235.72</v>
      </c>
      <c r="E20" s="13">
        <v>53746.64</v>
      </c>
      <c r="F20" s="13">
        <v>168428.82</v>
      </c>
      <c r="G20" s="13"/>
      <c r="H20" s="13"/>
      <c r="I20" s="13"/>
      <c r="J20" s="13"/>
      <c r="K20" s="13"/>
      <c r="L20" s="13"/>
      <c r="M20" s="13"/>
      <c r="N20" s="13"/>
      <c r="O20" s="28"/>
      <c r="P20" s="28">
        <f t="shared" ref="P20:P28" si="5">SUM(D20:O20)</f>
        <v>329411.18</v>
      </c>
    </row>
    <row r="21" spans="1:18" x14ac:dyDescent="0.25">
      <c r="A21" s="2" t="s">
        <v>9</v>
      </c>
      <c r="B21" s="10">
        <v>100000</v>
      </c>
      <c r="C21" s="10">
        <v>100000</v>
      </c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28"/>
      <c r="P21" s="28">
        <f t="shared" si="5"/>
        <v>0</v>
      </c>
    </row>
    <row r="22" spans="1:18" x14ac:dyDescent="0.25">
      <c r="A22" s="2" t="s">
        <v>10</v>
      </c>
      <c r="B22" s="10">
        <v>500000</v>
      </c>
      <c r="C22" s="10">
        <v>500000</v>
      </c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28"/>
      <c r="P22" s="28">
        <f t="shared" si="5"/>
        <v>0</v>
      </c>
    </row>
    <row r="23" spans="1:18" ht="18" customHeight="1" x14ac:dyDescent="0.25">
      <c r="A23" s="2" t="s">
        <v>11</v>
      </c>
      <c r="B23" s="10"/>
      <c r="C23" s="10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28"/>
      <c r="P23" s="28">
        <f t="shared" si="5"/>
        <v>0</v>
      </c>
      <c r="R23" s="24"/>
    </row>
    <row r="24" spans="1:18" x14ac:dyDescent="0.25">
      <c r="A24" s="2" t="s">
        <v>12</v>
      </c>
      <c r="B24" s="10">
        <v>6542400</v>
      </c>
      <c r="C24" s="10">
        <v>6542400</v>
      </c>
      <c r="D24" s="13">
        <v>451704</v>
      </c>
      <c r="E24" s="13">
        <v>1024161.32</v>
      </c>
      <c r="F24" s="13">
        <v>615330.66</v>
      </c>
      <c r="G24" s="13"/>
      <c r="H24" s="13"/>
      <c r="I24" s="13"/>
      <c r="J24" s="13"/>
      <c r="K24" s="13"/>
      <c r="L24" s="13"/>
      <c r="M24" s="13"/>
      <c r="N24" s="13"/>
      <c r="O24" s="28"/>
      <c r="P24" s="28">
        <f t="shared" si="5"/>
        <v>2091195.98</v>
      </c>
    </row>
    <row r="25" spans="1:18" x14ac:dyDescent="0.25">
      <c r="A25" s="2" t="s">
        <v>13</v>
      </c>
      <c r="B25" s="10"/>
      <c r="C25" s="10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28"/>
      <c r="P25" s="28">
        <f t="shared" si="5"/>
        <v>0</v>
      </c>
    </row>
    <row r="26" spans="1:18" ht="30" x14ac:dyDescent="0.25">
      <c r="A26" s="2" t="s">
        <v>14</v>
      </c>
      <c r="B26" s="12">
        <v>300000</v>
      </c>
      <c r="C26" s="12">
        <v>300000</v>
      </c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28"/>
      <c r="P26" s="28">
        <f t="shared" si="5"/>
        <v>0</v>
      </c>
    </row>
    <row r="27" spans="1:18" ht="30" x14ac:dyDescent="0.25">
      <c r="A27" s="2" t="s">
        <v>15</v>
      </c>
      <c r="B27" s="10">
        <v>400000</v>
      </c>
      <c r="C27" s="10">
        <v>400000</v>
      </c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28"/>
      <c r="P27" s="28">
        <f t="shared" si="5"/>
        <v>0</v>
      </c>
    </row>
    <row r="28" spans="1:18" x14ac:dyDescent="0.25">
      <c r="A28" s="2" t="s">
        <v>36</v>
      </c>
      <c r="B28" s="9">
        <v>300000</v>
      </c>
      <c r="C28" s="9">
        <v>300000</v>
      </c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28"/>
      <c r="P28" s="28">
        <f t="shared" si="5"/>
        <v>0</v>
      </c>
    </row>
    <row r="29" spans="1:18" x14ac:dyDescent="0.25">
      <c r="A29" s="20" t="s">
        <v>16</v>
      </c>
      <c r="B29" s="23">
        <f>+B30+B31+B32+B33+B34+B35+B36+B37+B38</f>
        <v>4257595</v>
      </c>
      <c r="C29" s="23">
        <f>+C30+C31+C32+C33+C34+C35+C36+C37+C38</f>
        <v>4257595</v>
      </c>
      <c r="D29" s="25">
        <f>SUM(D30:D38)</f>
        <v>0</v>
      </c>
      <c r="E29" s="25">
        <f t="shared" ref="E29:H29" si="6">SUM(E30:E38)</f>
        <v>50000</v>
      </c>
      <c r="F29" s="25">
        <f t="shared" si="6"/>
        <v>50000</v>
      </c>
      <c r="G29" s="25">
        <f t="shared" si="6"/>
        <v>0</v>
      </c>
      <c r="H29" s="25">
        <f t="shared" si="6"/>
        <v>0</v>
      </c>
      <c r="I29" s="25">
        <f>SUM(I30:I38)</f>
        <v>0</v>
      </c>
      <c r="J29" s="25">
        <f t="shared" ref="J29:O29" si="7">SUM(J30:J38)</f>
        <v>0</v>
      </c>
      <c r="K29" s="25">
        <f>SUM(K30:K38)</f>
        <v>0</v>
      </c>
      <c r="L29" s="25">
        <f t="shared" si="7"/>
        <v>0</v>
      </c>
      <c r="M29" s="25">
        <f t="shared" si="7"/>
        <v>0</v>
      </c>
      <c r="N29" s="25">
        <f t="shared" si="7"/>
        <v>0</v>
      </c>
      <c r="O29" s="25">
        <f t="shared" si="7"/>
        <v>0</v>
      </c>
      <c r="P29" s="25">
        <f>SUM(D29:O29)</f>
        <v>100000</v>
      </c>
    </row>
    <row r="30" spans="1:18" x14ac:dyDescent="0.25">
      <c r="A30" s="2" t="s">
        <v>17</v>
      </c>
      <c r="B30" s="10">
        <v>300000</v>
      </c>
      <c r="C30" s="10">
        <v>300000</v>
      </c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28"/>
      <c r="P30" s="28">
        <f t="shared" ref="P30:P38" si="8">SUM(D30:O30)</f>
        <v>0</v>
      </c>
    </row>
    <row r="31" spans="1:18" x14ac:dyDescent="0.25">
      <c r="A31" s="2" t="s">
        <v>18</v>
      </c>
      <c r="B31" s="10">
        <v>357595</v>
      </c>
      <c r="C31" s="10">
        <v>357595</v>
      </c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28"/>
      <c r="P31" s="28">
        <f t="shared" si="8"/>
        <v>0</v>
      </c>
    </row>
    <row r="32" spans="1:18" x14ac:dyDescent="0.25">
      <c r="A32" s="2" t="s">
        <v>19</v>
      </c>
      <c r="B32" s="10"/>
      <c r="C32" s="10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28"/>
      <c r="P32" s="28">
        <f t="shared" si="8"/>
        <v>0</v>
      </c>
    </row>
    <row r="33" spans="1:16" x14ac:dyDescent="0.25">
      <c r="A33" s="2" t="s">
        <v>20</v>
      </c>
      <c r="B33" s="10"/>
      <c r="C33" s="10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28"/>
      <c r="P33" s="28">
        <f t="shared" si="8"/>
        <v>0</v>
      </c>
    </row>
    <row r="34" spans="1:16" x14ac:dyDescent="0.25">
      <c r="A34" s="2" t="s">
        <v>21</v>
      </c>
      <c r="B34" s="9"/>
      <c r="C34" s="9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28"/>
      <c r="P34" s="28">
        <f t="shared" si="8"/>
        <v>0</v>
      </c>
    </row>
    <row r="35" spans="1:16" x14ac:dyDescent="0.25">
      <c r="A35" s="2" t="s">
        <v>22</v>
      </c>
      <c r="B35" s="10"/>
      <c r="C35" s="10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28"/>
      <c r="P35" s="28">
        <f t="shared" si="8"/>
        <v>0</v>
      </c>
    </row>
    <row r="36" spans="1:16" ht="30" x14ac:dyDescent="0.25">
      <c r="A36" s="2" t="s">
        <v>23</v>
      </c>
      <c r="B36" s="10">
        <v>2000000</v>
      </c>
      <c r="C36" s="10">
        <v>2000000</v>
      </c>
      <c r="D36" s="13"/>
      <c r="E36" s="13">
        <v>50000</v>
      </c>
      <c r="F36" s="13">
        <v>50000</v>
      </c>
      <c r="G36" s="13"/>
      <c r="H36" s="13"/>
      <c r="I36" s="13"/>
      <c r="J36" s="13"/>
      <c r="K36" s="13"/>
      <c r="L36" s="13"/>
      <c r="M36" s="13"/>
      <c r="N36" s="13"/>
      <c r="O36" s="28"/>
      <c r="P36" s="28">
        <f t="shared" si="8"/>
        <v>100000</v>
      </c>
    </row>
    <row r="37" spans="1:16" ht="30" x14ac:dyDescent="0.25">
      <c r="A37" s="2" t="s">
        <v>37</v>
      </c>
      <c r="B37" s="10"/>
      <c r="C37" s="10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28"/>
      <c r="P37" s="28">
        <f t="shared" si="8"/>
        <v>0</v>
      </c>
    </row>
    <row r="38" spans="1:16" x14ac:dyDescent="0.25">
      <c r="A38" s="2" t="s">
        <v>24</v>
      </c>
      <c r="B38" s="10">
        <v>1600000</v>
      </c>
      <c r="C38" s="10">
        <v>1600000</v>
      </c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28"/>
      <c r="P38" s="28">
        <f t="shared" si="8"/>
        <v>0</v>
      </c>
    </row>
    <row r="39" spans="1:16" x14ac:dyDescent="0.25">
      <c r="A39" s="20" t="s">
        <v>25</v>
      </c>
      <c r="B39" s="22">
        <f>+B40</f>
        <v>4800000</v>
      </c>
      <c r="C39" s="22">
        <f>+C40</f>
        <v>4800000</v>
      </c>
      <c r="D39" s="22">
        <f>+D40</f>
        <v>400000</v>
      </c>
      <c r="E39" s="22">
        <f t="shared" ref="E39:H39" si="9">+E40</f>
        <v>400000</v>
      </c>
      <c r="F39" s="22">
        <f t="shared" si="9"/>
        <v>400000</v>
      </c>
      <c r="G39" s="22">
        <f t="shared" si="9"/>
        <v>0</v>
      </c>
      <c r="H39" s="22">
        <f t="shared" si="9"/>
        <v>0</v>
      </c>
      <c r="I39" s="22">
        <f>+I40</f>
        <v>0</v>
      </c>
      <c r="J39" s="22">
        <f t="shared" ref="J39:O39" si="10">+J40</f>
        <v>0</v>
      </c>
      <c r="K39" s="22">
        <f t="shared" si="10"/>
        <v>0</v>
      </c>
      <c r="L39" s="22">
        <f t="shared" si="10"/>
        <v>0</v>
      </c>
      <c r="M39" s="22">
        <f t="shared" si="10"/>
        <v>0</v>
      </c>
      <c r="N39" s="22">
        <f t="shared" si="10"/>
        <v>0</v>
      </c>
      <c r="O39" s="22">
        <f t="shared" si="10"/>
        <v>0</v>
      </c>
      <c r="P39" s="25">
        <f>SUM(D39:O39)</f>
        <v>1200000</v>
      </c>
    </row>
    <row r="40" spans="1:16" x14ac:dyDescent="0.25">
      <c r="A40" s="2" t="s">
        <v>26</v>
      </c>
      <c r="B40" s="9">
        <v>4800000</v>
      </c>
      <c r="C40" s="9">
        <v>4800000</v>
      </c>
      <c r="D40" s="13">
        <v>400000</v>
      </c>
      <c r="E40" s="13">
        <v>400000</v>
      </c>
      <c r="F40" s="13">
        <v>400000</v>
      </c>
      <c r="G40" s="13"/>
      <c r="H40" s="13"/>
      <c r="I40" s="13"/>
      <c r="J40" s="13"/>
      <c r="K40" s="13"/>
      <c r="L40" s="13"/>
      <c r="M40" s="13"/>
      <c r="N40" s="13"/>
      <c r="O40" s="32"/>
      <c r="P40" s="28">
        <f>SUM(D40:O40)</f>
        <v>1200000</v>
      </c>
    </row>
    <row r="41" spans="1:16" x14ac:dyDescent="0.25">
      <c r="A41" s="20" t="s">
        <v>27</v>
      </c>
      <c r="B41" s="23">
        <f>+B42+B43+B44+B45+B46+B47+B48+B49+B50</f>
        <v>500000</v>
      </c>
      <c r="C41" s="23">
        <f>+C42+C43+C44+C45+C46+C47+C48+C49+C50</f>
        <v>500000</v>
      </c>
      <c r="D41" s="25">
        <f>SUM(D42:D50)</f>
        <v>0</v>
      </c>
      <c r="E41" s="25">
        <f t="shared" ref="E41:H41" si="11">SUM(E42:E50)</f>
        <v>0</v>
      </c>
      <c r="F41" s="25">
        <f t="shared" si="11"/>
        <v>0</v>
      </c>
      <c r="G41" s="25">
        <f t="shared" si="11"/>
        <v>0</v>
      </c>
      <c r="H41" s="25">
        <f t="shared" si="11"/>
        <v>0</v>
      </c>
      <c r="I41" s="25">
        <f>SUM(I42:I50)</f>
        <v>0</v>
      </c>
      <c r="J41" s="25">
        <f t="shared" ref="J41:O41" si="12">SUM(J42:J50)</f>
        <v>0</v>
      </c>
      <c r="K41" s="25">
        <f t="shared" si="12"/>
        <v>0</v>
      </c>
      <c r="L41" s="25">
        <f t="shared" si="12"/>
        <v>0</v>
      </c>
      <c r="M41" s="25">
        <f t="shared" si="12"/>
        <v>0</v>
      </c>
      <c r="N41" s="25">
        <f t="shared" si="12"/>
        <v>0</v>
      </c>
      <c r="O41" s="25">
        <f t="shared" si="12"/>
        <v>0</v>
      </c>
      <c r="P41" s="25">
        <f>SUM(D41:O41)</f>
        <v>0</v>
      </c>
    </row>
    <row r="42" spans="1:16" x14ac:dyDescent="0.25">
      <c r="A42" s="2" t="s">
        <v>28</v>
      </c>
      <c r="B42" s="9">
        <v>500000</v>
      </c>
      <c r="C42" s="9">
        <v>500000</v>
      </c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26"/>
      <c r="P42" s="28">
        <f t="shared" ref="P42:P50" si="13">SUM(D42:O42)</f>
        <v>0</v>
      </c>
    </row>
    <row r="43" spans="1:16" x14ac:dyDescent="0.25">
      <c r="A43" s="2" t="s">
        <v>29</v>
      </c>
      <c r="B43" s="9"/>
      <c r="C43" s="9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26"/>
      <c r="P43" s="28">
        <f t="shared" si="13"/>
        <v>0</v>
      </c>
    </row>
    <row r="44" spans="1:16" x14ac:dyDescent="0.25">
      <c r="A44" s="2" t="s">
        <v>30</v>
      </c>
      <c r="B44" s="9"/>
      <c r="C44" s="9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26"/>
      <c r="P44" s="28">
        <f t="shared" si="13"/>
        <v>0</v>
      </c>
    </row>
    <row r="45" spans="1:16" ht="30" x14ac:dyDescent="0.25">
      <c r="A45" s="2" t="s">
        <v>31</v>
      </c>
      <c r="B45" s="9"/>
      <c r="C45" s="9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26"/>
      <c r="P45" s="28">
        <f t="shared" si="13"/>
        <v>0</v>
      </c>
    </row>
    <row r="46" spans="1:16" x14ac:dyDescent="0.25">
      <c r="A46" s="2" t="s">
        <v>32</v>
      </c>
      <c r="B46" s="9"/>
      <c r="C46" s="9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26"/>
      <c r="P46" s="28">
        <f t="shared" si="13"/>
        <v>0</v>
      </c>
    </row>
    <row r="47" spans="1:16" x14ac:dyDescent="0.25">
      <c r="A47" s="2" t="s">
        <v>38</v>
      </c>
      <c r="B47" s="9"/>
      <c r="C47" s="9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26"/>
      <c r="P47" s="28">
        <f t="shared" si="13"/>
        <v>0</v>
      </c>
    </row>
    <row r="48" spans="1:16" x14ac:dyDescent="0.25">
      <c r="A48" s="2" t="s">
        <v>39</v>
      </c>
      <c r="B48" s="9"/>
      <c r="C48" s="9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26"/>
      <c r="P48" s="28">
        <f t="shared" si="13"/>
        <v>0</v>
      </c>
    </row>
    <row r="49" spans="1:16" x14ac:dyDescent="0.25">
      <c r="A49" s="2" t="s">
        <v>33</v>
      </c>
      <c r="B49" s="9"/>
      <c r="C49" s="9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26"/>
      <c r="P49" s="28">
        <f t="shared" si="13"/>
        <v>0</v>
      </c>
    </row>
    <row r="50" spans="1:16" ht="30" x14ac:dyDescent="0.25">
      <c r="A50" s="2" t="s">
        <v>40</v>
      </c>
      <c r="B50" s="9"/>
      <c r="C50" s="9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26"/>
      <c r="P50" s="28">
        <f t="shared" si="13"/>
        <v>0</v>
      </c>
    </row>
    <row r="51" spans="1:16" x14ac:dyDescent="0.25">
      <c r="A51" s="20" t="s">
        <v>41</v>
      </c>
      <c r="B51" s="23"/>
      <c r="C51" s="23">
        <f>+C52+C53+C54+C55</f>
        <v>0</v>
      </c>
      <c r="D51" s="25">
        <f>SUM(D52:D55)</f>
        <v>0</v>
      </c>
      <c r="E51" s="25">
        <f t="shared" ref="E51:O51" si="14">SUM(E52:E55)</f>
        <v>0</v>
      </c>
      <c r="F51" s="25">
        <f t="shared" si="14"/>
        <v>0</v>
      </c>
      <c r="G51" s="25">
        <f t="shared" si="14"/>
        <v>0</v>
      </c>
      <c r="H51" s="25">
        <f t="shared" si="14"/>
        <v>0</v>
      </c>
      <c r="I51" s="25">
        <f>SUM(I52:I55)</f>
        <v>0</v>
      </c>
      <c r="J51" s="25">
        <f t="shared" si="14"/>
        <v>0</v>
      </c>
      <c r="K51" s="25">
        <f t="shared" si="14"/>
        <v>0</v>
      </c>
      <c r="L51" s="25">
        <f t="shared" si="14"/>
        <v>0</v>
      </c>
      <c r="M51" s="25">
        <f t="shared" si="14"/>
        <v>0</v>
      </c>
      <c r="N51" s="25">
        <f t="shared" si="14"/>
        <v>0</v>
      </c>
      <c r="O51" s="25">
        <f t="shared" si="14"/>
        <v>0</v>
      </c>
      <c r="P51" s="25">
        <f>SUM(D51:O51)</f>
        <v>0</v>
      </c>
    </row>
    <row r="52" spans="1:16" x14ac:dyDescent="0.25">
      <c r="A52" s="2" t="s">
        <v>42</v>
      </c>
      <c r="B52" s="9"/>
      <c r="C52" s="9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26"/>
      <c r="P52" s="28">
        <f t="shared" ref="P52:P55" si="15">SUM(D52:O52)</f>
        <v>0</v>
      </c>
    </row>
    <row r="53" spans="1:16" x14ac:dyDescent="0.25">
      <c r="A53" s="2" t="s">
        <v>43</v>
      </c>
      <c r="B53" s="9"/>
      <c r="C53" s="7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26"/>
      <c r="P53" s="28">
        <f t="shared" si="15"/>
        <v>0</v>
      </c>
    </row>
    <row r="54" spans="1:16" x14ac:dyDescent="0.25">
      <c r="A54" s="2" t="s">
        <v>44</v>
      </c>
      <c r="B54" s="9"/>
      <c r="C54" s="7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26"/>
      <c r="P54" s="28">
        <f t="shared" si="15"/>
        <v>0</v>
      </c>
    </row>
    <row r="55" spans="1:16" ht="30" x14ac:dyDescent="0.25">
      <c r="A55" s="2" t="s">
        <v>45</v>
      </c>
      <c r="B55" s="9"/>
      <c r="C55" s="7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26"/>
      <c r="P55" s="28">
        <f t="shared" si="15"/>
        <v>0</v>
      </c>
    </row>
    <row r="56" spans="1:16" s="19" customFormat="1" ht="15.75" x14ac:dyDescent="0.25">
      <c r="A56" s="3" t="s">
        <v>67</v>
      </c>
      <c r="B56" s="8">
        <f t="shared" ref="B56:G56" si="16">SUM(B13+B19+B29+B39+B41+B51)</f>
        <v>64449995</v>
      </c>
      <c r="C56" s="8">
        <f t="shared" si="16"/>
        <v>64449995</v>
      </c>
      <c r="D56" s="27">
        <f t="shared" si="16"/>
        <v>3125587.3099999996</v>
      </c>
      <c r="E56" s="27">
        <f t="shared" si="16"/>
        <v>3839069.16</v>
      </c>
      <c r="F56" s="27">
        <f t="shared" si="16"/>
        <v>3547026.68</v>
      </c>
      <c r="G56" s="27">
        <f t="shared" si="16"/>
        <v>0</v>
      </c>
      <c r="H56" s="27">
        <f>SUM(H13+H19+H29+H39+H41+H51)</f>
        <v>0</v>
      </c>
      <c r="I56" s="27">
        <f>SUM(I13+I19+I29+I39+I41+I51)</f>
        <v>0</v>
      </c>
      <c r="J56" s="27">
        <f t="shared" ref="J56:O56" si="17">SUM(J13+J19+J29+J39+J41+J51)</f>
        <v>0</v>
      </c>
      <c r="K56" s="27">
        <f t="shared" si="17"/>
        <v>0</v>
      </c>
      <c r="L56" s="27">
        <f t="shared" si="17"/>
        <v>0</v>
      </c>
      <c r="M56" s="27">
        <f t="shared" si="17"/>
        <v>0</v>
      </c>
      <c r="N56" s="27">
        <f t="shared" si="17"/>
        <v>0</v>
      </c>
      <c r="O56" s="27">
        <f t="shared" si="17"/>
        <v>0</v>
      </c>
      <c r="P56" s="27">
        <f>SUM(P13+P19+P29+P39+P41+P51)</f>
        <v>10511683.15</v>
      </c>
    </row>
    <row r="57" spans="1:16" x14ac:dyDescent="0.25">
      <c r="B57" s="9"/>
      <c r="C57" s="13"/>
    </row>
    <row r="58" spans="1:16" ht="30" x14ac:dyDescent="0.25">
      <c r="A58" s="29" t="s">
        <v>68</v>
      </c>
      <c r="B58" s="29"/>
      <c r="C58" s="13"/>
    </row>
    <row r="59" spans="1:16" ht="45" x14ac:dyDescent="0.25">
      <c r="A59" s="29" t="s">
        <v>69</v>
      </c>
      <c r="B59" s="29"/>
      <c r="C59" s="13"/>
      <c r="L59" s="7"/>
      <c r="N59" s="7"/>
    </row>
    <row r="60" spans="1:16" ht="75" x14ac:dyDescent="0.25">
      <c r="A60" s="29" t="s">
        <v>70</v>
      </c>
      <c r="B60" s="29"/>
      <c r="C60" s="13"/>
    </row>
    <row r="61" spans="1:16" x14ac:dyDescent="0.25">
      <c r="A61" s="29"/>
      <c r="B61" s="29"/>
      <c r="C61" s="7"/>
    </row>
    <row r="62" spans="1:16" x14ac:dyDescent="0.25">
      <c r="A62" s="14"/>
      <c r="B62" s="15"/>
      <c r="C62" s="7"/>
    </row>
    <row r="63" spans="1:16" x14ac:dyDescent="0.25">
      <c r="A63" s="5" t="s">
        <v>49</v>
      </c>
      <c r="B63" s="31" t="s">
        <v>50</v>
      </c>
      <c r="C63" s="16"/>
      <c r="G63" s="33"/>
      <c r="H63" s="34"/>
    </row>
    <row r="64" spans="1:16" x14ac:dyDescent="0.25">
      <c r="A64" s="5"/>
      <c r="B64" s="9"/>
      <c r="C64" s="16"/>
      <c r="D64" s="33"/>
      <c r="E64" s="34"/>
    </row>
    <row r="65" spans="1:2" x14ac:dyDescent="0.25">
      <c r="A65" s="5"/>
      <c r="B65" s="9"/>
    </row>
    <row r="66" spans="1:2" x14ac:dyDescent="0.25">
      <c r="A66" s="16"/>
      <c r="B66" s="11"/>
    </row>
    <row r="67" spans="1:2" x14ac:dyDescent="0.25">
      <c r="A67" s="30" t="s">
        <v>71</v>
      </c>
      <c r="B67" s="19" t="s">
        <v>46</v>
      </c>
    </row>
    <row r="68" spans="1:2" x14ac:dyDescent="0.25">
      <c r="A68" t="s">
        <v>73</v>
      </c>
      <c r="B68" t="s">
        <v>47</v>
      </c>
    </row>
  </sheetData>
  <mergeCells count="9">
    <mergeCell ref="G63:H63"/>
    <mergeCell ref="D64:E64"/>
    <mergeCell ref="A6:C6"/>
    <mergeCell ref="A7:P7"/>
    <mergeCell ref="A8:P8"/>
    <mergeCell ref="A9:P9"/>
    <mergeCell ref="D10:P10"/>
    <mergeCell ref="B10:B11"/>
    <mergeCell ref="C10:C11"/>
  </mergeCells>
  <pageMargins left="0.31496062992125984" right="0.31496062992125984" top="0.39370078740157483" bottom="0.55118110236220474" header="0.31496062992125984" footer="0.31496062992125984"/>
  <pageSetup paperSize="5" scale="60" orientation="landscape" r:id="rId1"/>
  <headerFooter differentOddEven="1" scaleWithDoc="0" alignWithMargins="0"/>
  <rowBreaks count="1" manualBreakCount="1">
    <brk id="50" max="15" man="1"/>
  </rowBreaks>
  <ignoredErrors>
    <ignoredError sqref="P14:P18 P20:P28 P30:P38 P42 P40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3" sqref="A3:C85"/>
    </sheetView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PRESUPUESTO 2025</vt:lpstr>
      <vt:lpstr>Hoja1</vt:lpstr>
      <vt:lpstr>'PRESUPUESTO 2025'!Área_de_impresión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Santo Domingo</cp:lastModifiedBy>
  <cp:lastPrinted>2026-02-10T12:00:42Z</cp:lastPrinted>
  <dcterms:created xsi:type="dcterms:W3CDTF">2018-04-17T18:57:16Z</dcterms:created>
  <dcterms:modified xsi:type="dcterms:W3CDTF">2026-04-13T13:02:06Z</dcterms:modified>
</cp:coreProperties>
</file>